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100" windowHeight="9030"/>
  </bookViews>
  <sheets>
    <sheet name="Ætsetank" sheetId="1" r:id="rId1"/>
  </sheets>
  <calcPr calcId="125725"/>
</workbook>
</file>

<file path=xl/calcChain.xml><?xml version="1.0" encoding="utf-8"?>
<calcChain xmlns="http://schemas.openxmlformats.org/spreadsheetml/2006/main">
  <c r="E13" i="1"/>
  <c r="AI3"/>
  <c r="C17"/>
  <c r="BS35"/>
  <c r="AW35"/>
  <c r="F25"/>
  <c r="AP52"/>
  <c r="AP40"/>
  <c r="R40"/>
  <c r="C12"/>
  <c r="B12"/>
  <c r="E12"/>
  <c r="C18"/>
  <c r="BS40"/>
  <c r="D18"/>
  <c r="K4"/>
  <c r="D17"/>
  <c r="H30"/>
  <c r="B18"/>
  <c r="R4"/>
  <c r="B16"/>
  <c r="J18"/>
  <c r="AR18"/>
  <c r="AW33"/>
  <c r="D13"/>
  <c r="D12"/>
  <c r="C13"/>
  <c r="R49"/>
  <c r="B13"/>
  <c r="R52"/>
  <c r="AP42"/>
  <c r="N45"/>
  <c r="H37"/>
  <c r="B17"/>
  <c r="J35"/>
  <c r="AY35"/>
</calcChain>
</file>

<file path=xl/sharedStrings.xml><?xml version="1.0" encoding="utf-8"?>
<sst xmlns="http://schemas.openxmlformats.org/spreadsheetml/2006/main" count="112" uniqueCount="98">
  <si>
    <t>Udvendig mål</t>
  </si>
  <si>
    <t>Bred</t>
  </si>
  <si>
    <t>Dyb</t>
  </si>
  <si>
    <t>mm</t>
  </si>
  <si>
    <t>Rum mål</t>
  </si>
  <si>
    <t>2 x Akrylplader</t>
  </si>
  <si>
    <t>Mat.</t>
  </si>
  <si>
    <t>1 x Akrylplade</t>
  </si>
  <si>
    <t>http://www.acrylplader.dk/143-forside_-_priser.htm</t>
  </si>
  <si>
    <t>Bundplade og kar limes</t>
  </si>
  <si>
    <t>Tegningen er ikke målfast. Alle mål i mm</t>
  </si>
  <si>
    <t>Skruer 2 stk i bund</t>
  </si>
  <si>
    <t>Bundplade</t>
  </si>
  <si>
    <t>Skruer 4 stk i bund</t>
  </si>
  <si>
    <t xml:space="preserve">Bund </t>
  </si>
  <si>
    <t xml:space="preserve"> mm</t>
  </si>
  <si>
    <t xml:space="preserve">Side </t>
  </si>
  <si>
    <t>Set fra toppen uden låg</t>
  </si>
  <si>
    <t xml:space="preserve">Låg </t>
  </si>
  <si>
    <t>http://www.youtube.com/watch?v=hT6Ow_cBTps&amp;feature=related</t>
  </si>
  <si>
    <t>Akrylpladerne limes sammen med Methylenklorid (Det er giftig og skal gøres i fri luft).</t>
  </si>
  <si>
    <t xml:space="preserve">Kaldes også "Solvent Welding" Se denne webside: </t>
  </si>
  <si>
    <t>walter</t>
  </si>
  <si>
    <t>http://dk.farnell.com/allthread/119040020/screw-cheese-nylon-m4x20-pk100/dp/7070690</t>
  </si>
  <si>
    <t>Skruerne finder du på denne webside:</t>
  </si>
  <si>
    <r>
      <rPr>
        <sz val="11"/>
        <color indexed="57"/>
        <rFont val="Calibri"/>
        <family val="2"/>
      </rPr>
      <t>Bred</t>
    </r>
    <r>
      <rPr>
        <sz val="11"/>
        <color theme="1"/>
        <rFont val="Calibri"/>
        <family val="2"/>
        <scheme val="minor"/>
      </rPr>
      <t>/</t>
    </r>
    <r>
      <rPr>
        <sz val="11"/>
        <color indexed="62"/>
        <rFont val="Calibri"/>
        <family val="2"/>
      </rPr>
      <t>Dyb</t>
    </r>
  </si>
  <si>
    <t>Skruer 4 stk i hver side</t>
  </si>
  <si>
    <t xml:space="preserve">Indvendig mål </t>
  </si>
  <si>
    <t>Silicone lim på mælkesyre kan bruges. En anden mulighed er lim IPS Weld-On 16.</t>
  </si>
  <si>
    <t>Hvis du vil bruge skruer, skal det være M4x20mm nylon skruer.</t>
  </si>
  <si>
    <t>På min hjemmeside www.walter-lystfisker.dk kan du læse mere</t>
  </si>
  <si>
    <t>Acryl plader er ikke slagfast og er skrøbelig for kærvvirkning.</t>
  </si>
  <si>
    <t>Derfor skal der udvises stor forsigtighed ved bearbejdning i acryl plader.</t>
  </si>
  <si>
    <t>Bores et hul skal hullet være større end skruen, så den termiske</t>
  </si>
  <si>
    <t>påvirkning ikke forårsager en spænding i acryl pladen.</t>
  </si>
  <si>
    <t>Man kan nedsætte risikoen ved at anvende nylon skruer.</t>
  </si>
  <si>
    <t>Desuden kan der ved metalskruer opstå en risiko for revnedannelser,</t>
  </si>
  <si>
    <t xml:space="preserve">hvis skruen spændes for hårdt. Derfor anvendes en gummiring – O ring – </t>
  </si>
  <si>
    <t>www.elextra.dk</t>
  </si>
  <si>
    <t xml:space="preserve">Front </t>
  </si>
  <si>
    <t>Frontpladerne limes på siderne</t>
  </si>
  <si>
    <t>Priser</t>
  </si>
  <si>
    <t>http://www.avifauna.dk/</t>
  </si>
  <si>
    <t>Pumpe med 2 luftudtag. AM-Top CR-30. MAXI ZOO</t>
  </si>
  <si>
    <t>3 m luftslange. MAXI ZOO</t>
  </si>
  <si>
    <t>Ætsetank udført i acrylplader til Ferriklorid</t>
  </si>
  <si>
    <t>Lim</t>
  </si>
  <si>
    <t>Her kan du selv beregne størrelsen på din ætsetank</t>
  </si>
  <si>
    <t>http://www.maxizoo.dk/</t>
  </si>
  <si>
    <t>ætsetank med ferriklorid er den, at ferriklorid vil angribe metal men ikke nylon.</t>
  </si>
  <si>
    <t>Nylon skruer (20 stk) til forstærkning af ætsetanken. Efter eget valg.</t>
  </si>
  <si>
    <t>Det er op til dig, om du vil forstærke ætsetanken med nylon skruer.</t>
  </si>
  <si>
    <t>I sidepladerne bores 16 ø 3,5 x 15mm dybe huller og der skæres gevind.</t>
  </si>
  <si>
    <t>I sidepladerne bores 4 ø 3,5 x 15mm dybe huller og der skæres gevind.</t>
  </si>
  <si>
    <t xml:space="preserve">Total </t>
  </si>
  <si>
    <t>DKK</t>
  </si>
  <si>
    <t>Højden</t>
  </si>
  <si>
    <t>Tykkelse</t>
  </si>
  <si>
    <t xml:space="preserve"> Høj</t>
  </si>
  <si>
    <t>Jeg vil komme med mine erfaringer, når ætsetanken er lavet.</t>
  </si>
  <si>
    <t>Brug kun standard mål for tykkelse af acrylplader</t>
  </si>
  <si>
    <t>Brug kun hele og lige tal for: Højden, Bredden og Dybden af ætsetanken</t>
  </si>
  <si>
    <t xml:space="preserve"> Liter</t>
  </si>
  <si>
    <t>Med de viste mål indeholder ætsetanken:</t>
  </si>
  <si>
    <t>http://www.disconetto.dk/</t>
  </si>
  <si>
    <t>Ætsetank med pumpe og varmelegme 1.145,00 og 920,50 kr. set hos:</t>
  </si>
  <si>
    <t>og</t>
  </si>
  <si>
    <t>2 liter 115 mm</t>
  </si>
  <si>
    <t>3 liter 174 mm</t>
  </si>
  <si>
    <t>4 liter 231 mm</t>
  </si>
  <si>
    <t>På min website under "Elektronik" og "Temperatur kontrol for røgovn" findes en tegning,</t>
  </si>
  <si>
    <t>hvor borehuller er målsat. Tegning No. 1 højde 360mm. Tegning No. 2 højde 300mm.</t>
  </si>
  <si>
    <t>Firmaet ovenfor levere de 6 stk. acrylplader udskåret til 370,00 kr.</t>
  </si>
  <si>
    <t>Indsæt højden i mm B15</t>
  </si>
  <si>
    <t>Indsæt bredden i mm C15</t>
  </si>
  <si>
    <t>Indsæt for- og bagplade tykkelse i mm D15</t>
  </si>
  <si>
    <t>Indsæt dybden i mm C16</t>
  </si>
  <si>
    <t>Indsæt sideplade tykkelse i mm D16</t>
  </si>
  <si>
    <t>Acrylplade 300x360x8 mm 80,00 kr./stk. For- og bagplade</t>
  </si>
  <si>
    <t>Acrylplade 300x54x20 mm 80,00 kr./stk. Sideplader</t>
  </si>
  <si>
    <t>Acrylplade 420x130x8 mm 30,00 kr./stk. Bundplade</t>
  </si>
  <si>
    <t>Acrylplade 360x70x8 mm 20,00 kr./stk. Låg</t>
  </si>
  <si>
    <t>mellem skrue og acryl plade. En anden grund til at anvende nylon skruer i en</t>
  </si>
  <si>
    <t>2 stk. luftsten og 2 stk. kontraventil. MAXI ZOO</t>
  </si>
  <si>
    <t>Nylon skruer. Pose med 100 stk. Farnell 73,00 kr.</t>
  </si>
  <si>
    <t>5 liter 275 mm</t>
  </si>
  <si>
    <t>1 liter 58 mm</t>
  </si>
  <si>
    <t>Der bores 16 ø 4mm huller i frontpladerne.</t>
  </si>
  <si>
    <t>Der bores 4 ø 4mm huller i bundpladen.</t>
  </si>
  <si>
    <t>Efterskrift: Jeg har brugt methylenklorid og skruer er IKKE nødvendig.</t>
  </si>
  <si>
    <t>Fabrikanten anbefaler Methylenklorid. Så er skruer ikke være nødvendig.</t>
  </si>
  <si>
    <t>Varmelegeme AT16AH 200W ø 18mm x længde 320 mm.</t>
  </si>
  <si>
    <t>http://dalumdyrehandel.dk/shop/akvastabil-varmelegeme-639p.html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</si>
  <si>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</si>
  <si>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</si>
  <si>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</si>
  <si>
    <t>Reg.No.1262</t>
  </si>
  <si>
    <t>Skruehuller er ikke målsat her, men 16 i sidepladerne og 4 i bunden er nok</t>
  </si>
</sst>
</file>

<file path=xl/styles.xml><?xml version="1.0" encoding="utf-8"?>
<styleSheet xmlns="http://schemas.openxmlformats.org/spreadsheetml/2006/main">
  <numFmts count="3">
    <numFmt numFmtId="44" formatCode="_ &quot;kr.&quot;\ * #,##0.00_ ;_ &quot;kr.&quot;\ * \-#,##0.00_ ;_ &quot;kr.&quot;\ * &quot;-&quot;??_ ;_ @_ "/>
    <numFmt numFmtId="164" formatCode="0.0"/>
    <numFmt numFmtId="165" formatCode="_ * #,##0.000_ ;_ * \-#,##0.000_ ;_ * &quot;-&quot;???_ ;_ @_ "/>
  </numFmts>
  <fonts count="14">
    <font>
      <sz val="11"/>
      <color theme="1"/>
      <name val="Calibri"/>
      <family val="2"/>
      <scheme val="minor"/>
    </font>
    <font>
      <sz val="11"/>
      <color indexed="57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sz val="6"/>
      <color rgb="FF333333"/>
      <name val="Verdana"/>
      <family val="2"/>
    </font>
    <font>
      <b/>
      <sz val="14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Protection="1"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9" xfId="0" applyFill="1" applyBorder="1" applyProtection="1">
      <protection hidden="1"/>
    </xf>
    <xf numFmtId="0" fontId="0" fillId="3" borderId="10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0" fillId="5" borderId="1" xfId="0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0" fillId="5" borderId="13" xfId="0" applyFill="1" applyBorder="1" applyProtection="1">
      <protection hidden="1"/>
    </xf>
    <xf numFmtId="0" fontId="0" fillId="5" borderId="3" xfId="0" applyFill="1" applyBorder="1" applyProtection="1">
      <protection hidden="1"/>
    </xf>
    <xf numFmtId="0" fontId="0" fillId="5" borderId="4" xfId="0" applyFill="1" applyBorder="1" applyProtection="1">
      <protection hidden="1"/>
    </xf>
    <xf numFmtId="0" fontId="0" fillId="5" borderId="5" xfId="0" applyFill="1" applyBorder="1" applyProtection="1">
      <protection hidden="1"/>
    </xf>
    <xf numFmtId="0" fontId="0" fillId="5" borderId="11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8" xfId="0" applyFill="1" applyBorder="1" applyProtection="1">
      <protection hidden="1"/>
    </xf>
    <xf numFmtId="0" fontId="0" fillId="5" borderId="10" xfId="0" applyFill="1" applyBorder="1" applyProtection="1">
      <protection hidden="1"/>
    </xf>
    <xf numFmtId="0" fontId="0" fillId="5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0" fillId="3" borderId="16" xfId="0" applyFill="1" applyBorder="1" applyAlignment="1" applyProtection="1">
      <protection hidden="1"/>
    </xf>
    <xf numFmtId="0" fontId="0" fillId="3" borderId="5" xfId="0" applyFill="1" applyBorder="1" applyAlignment="1" applyProtection="1">
      <protection hidden="1"/>
    </xf>
    <xf numFmtId="0" fontId="0" fillId="3" borderId="6" xfId="0" applyFill="1" applyBorder="1" applyAlignment="1" applyProtection="1">
      <protection hidden="1"/>
    </xf>
    <xf numFmtId="0" fontId="0" fillId="4" borderId="8" xfId="0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0" fillId="4" borderId="17" xfId="0" applyFill="1" applyBorder="1" applyProtection="1">
      <protection hidden="1"/>
    </xf>
    <xf numFmtId="0" fontId="8" fillId="4" borderId="0" xfId="0" applyFont="1" applyFill="1" applyBorder="1" applyAlignment="1" applyProtection="1">
      <alignment vertical="center" textRotation="90"/>
      <protection hidden="1"/>
    </xf>
    <xf numFmtId="0" fontId="0" fillId="4" borderId="18" xfId="0" applyFill="1" applyBorder="1" applyProtection="1">
      <protection hidden="1"/>
    </xf>
    <xf numFmtId="0" fontId="0" fillId="5" borderId="0" xfId="0" applyFill="1" applyBorder="1" applyAlignment="1" applyProtection="1">
      <protection hidden="1"/>
    </xf>
    <xf numFmtId="0" fontId="0" fillId="5" borderId="18" xfId="0" applyFill="1" applyBorder="1" applyProtection="1">
      <protection hidden="1"/>
    </xf>
    <xf numFmtId="0" fontId="0" fillId="5" borderId="19" xfId="0" applyFill="1" applyBorder="1" applyProtection="1">
      <protection hidden="1"/>
    </xf>
    <xf numFmtId="0" fontId="0" fillId="3" borderId="1" xfId="0" applyFill="1" applyBorder="1" applyAlignment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3" xfId="0" applyFill="1" applyBorder="1" applyAlignment="1" applyProtection="1"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5" borderId="17" xfId="0" applyFill="1" applyBorder="1" applyProtection="1">
      <protection hidden="1"/>
    </xf>
    <xf numFmtId="0" fontId="5" fillId="6" borderId="8" xfId="1" applyFill="1" applyBorder="1" applyAlignment="1" applyProtection="1">
      <protection hidden="1"/>
    </xf>
    <xf numFmtId="0" fontId="0" fillId="6" borderId="0" xfId="0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0" fillId="6" borderId="5" xfId="0" applyFill="1" applyBorder="1" applyProtection="1">
      <protection hidden="1"/>
    </xf>
    <xf numFmtId="0" fontId="0" fillId="6" borderId="0" xfId="0" applyFill="1" applyBorder="1" applyAlignment="1" applyProtection="1">
      <protection hidden="1"/>
    </xf>
    <xf numFmtId="0" fontId="0" fillId="6" borderId="10" xfId="0" applyFill="1" applyBorder="1" applyProtection="1">
      <protection hidden="1"/>
    </xf>
    <xf numFmtId="0" fontId="0" fillId="6" borderId="17" xfId="0" applyFill="1" applyBorder="1" applyProtection="1">
      <protection hidden="1"/>
    </xf>
    <xf numFmtId="0" fontId="0" fillId="6" borderId="10" xfId="0" applyFill="1" applyBorder="1" applyAlignment="1" applyProtection="1">
      <protection hidden="1"/>
    </xf>
    <xf numFmtId="0" fontId="0" fillId="6" borderId="5" xfId="0" applyFill="1" applyBorder="1" applyAlignment="1" applyProtection="1">
      <protection hidden="1"/>
    </xf>
    <xf numFmtId="0" fontId="0" fillId="6" borderId="20" xfId="0" applyFill="1" applyBorder="1" applyProtection="1">
      <protection hidden="1"/>
    </xf>
    <xf numFmtId="0" fontId="0" fillId="6" borderId="0" xfId="0" applyFill="1" applyBorder="1" applyAlignment="1" applyProtection="1">
      <alignment vertical="center"/>
      <protection hidden="1"/>
    </xf>
    <xf numFmtId="0" fontId="0" fillId="6" borderId="10" xfId="0" applyFill="1" applyBorder="1" applyAlignment="1" applyProtection="1">
      <alignment vertical="center"/>
      <protection hidden="1"/>
    </xf>
    <xf numFmtId="0" fontId="0" fillId="7" borderId="0" xfId="0" applyFill="1" applyProtection="1">
      <protection hidden="1"/>
    </xf>
    <xf numFmtId="0" fontId="0" fillId="6" borderId="21" xfId="0" applyFill="1" applyBorder="1" applyAlignment="1" applyProtection="1">
      <alignment horizontal="center"/>
      <protection hidden="1"/>
    </xf>
    <xf numFmtId="0" fontId="0" fillId="6" borderId="22" xfId="0" applyFill="1" applyBorder="1" applyProtection="1">
      <protection hidden="1"/>
    </xf>
    <xf numFmtId="0" fontId="0" fillId="6" borderId="23" xfId="0" applyFill="1" applyBorder="1" applyAlignment="1" applyProtection="1">
      <alignment horizontal="center"/>
      <protection hidden="1"/>
    </xf>
    <xf numFmtId="0" fontId="0" fillId="6" borderId="24" xfId="0" applyFill="1" applyBorder="1" applyProtection="1"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0" fillId="3" borderId="13" xfId="0" applyFill="1" applyBorder="1" applyProtection="1">
      <protection hidden="1"/>
    </xf>
    <xf numFmtId="0" fontId="5" fillId="6" borderId="0" xfId="1" applyFill="1" applyBorder="1" applyAlignment="1" applyProtection="1">
      <protection hidden="1"/>
    </xf>
    <xf numFmtId="0" fontId="0" fillId="6" borderId="8" xfId="0" applyFill="1" applyBorder="1" applyAlignment="1" applyProtection="1">
      <protection hidden="1"/>
    </xf>
    <xf numFmtId="0" fontId="0" fillId="5" borderId="8" xfId="0" applyFill="1" applyBorder="1" applyAlignment="1" applyProtection="1">
      <alignment vertical="center"/>
      <protection hidden="1"/>
    </xf>
    <xf numFmtId="0" fontId="0" fillId="6" borderId="25" xfId="0" applyFill="1" applyBorder="1" applyAlignment="1" applyProtection="1">
      <alignment horizontal="center"/>
      <protection hidden="1"/>
    </xf>
    <xf numFmtId="44" fontId="4" fillId="6" borderId="26" xfId="2" applyFont="1" applyFill="1" applyBorder="1" applyAlignment="1" applyProtection="1">
      <alignment horizontal="center"/>
      <protection hidden="1"/>
    </xf>
    <xf numFmtId="44" fontId="4" fillId="6" borderId="26" xfId="2" applyFont="1" applyFill="1" applyBorder="1" applyProtection="1">
      <protection hidden="1"/>
    </xf>
    <xf numFmtId="44" fontId="4" fillId="6" borderId="26" xfId="2" applyFont="1" applyFill="1" applyBorder="1" applyAlignment="1" applyProtection="1">
      <protection hidden="1"/>
    </xf>
    <xf numFmtId="164" fontId="0" fillId="6" borderId="21" xfId="0" applyNumberFormat="1" applyFill="1" applyBorder="1" applyAlignment="1" applyProtection="1">
      <alignment horizontal="center"/>
      <protection hidden="1"/>
    </xf>
    <xf numFmtId="0" fontId="0" fillId="3" borderId="21" xfId="0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/>
      <protection locked="0"/>
    </xf>
    <xf numFmtId="44" fontId="4" fillId="6" borderId="27" xfId="2" applyFont="1" applyFill="1" applyBorder="1" applyAlignment="1" applyProtection="1">
      <protection hidden="1"/>
    </xf>
    <xf numFmtId="0" fontId="0" fillId="3" borderId="21" xfId="0" applyFill="1" applyBorder="1" applyProtection="1">
      <protection hidden="1"/>
    </xf>
    <xf numFmtId="0" fontId="0" fillId="4" borderId="21" xfId="0" applyFill="1" applyBorder="1" applyProtection="1">
      <protection hidden="1"/>
    </xf>
    <xf numFmtId="0" fontId="0" fillId="5" borderId="21" xfId="0" applyFill="1" applyBorder="1" applyProtection="1">
      <protection hidden="1"/>
    </xf>
    <xf numFmtId="0" fontId="0" fillId="6" borderId="5" xfId="0" applyFill="1" applyBorder="1" applyAlignment="1" applyProtection="1">
      <alignment vertical="center"/>
      <protection hidden="1"/>
    </xf>
    <xf numFmtId="0" fontId="9" fillId="6" borderId="0" xfId="0" applyFont="1" applyFill="1" applyBorder="1" applyProtection="1">
      <protection hidden="1"/>
    </xf>
    <xf numFmtId="44" fontId="4" fillId="6" borderId="28" xfId="2" applyFont="1" applyFill="1" applyBorder="1" applyProtection="1">
      <protection hidden="1"/>
    </xf>
    <xf numFmtId="0" fontId="0" fillId="6" borderId="29" xfId="0" applyFill="1" applyBorder="1" applyProtection="1">
      <protection hidden="1"/>
    </xf>
    <xf numFmtId="0" fontId="0" fillId="6" borderId="30" xfId="0" applyFill="1" applyBorder="1" applyAlignment="1" applyProtection="1">
      <alignment horizontal="center"/>
      <protection hidden="1"/>
    </xf>
    <xf numFmtId="1" fontId="0" fillId="6" borderId="30" xfId="0" applyNumberFormat="1" applyFill="1" applyBorder="1" applyAlignment="1" applyProtection="1">
      <alignment horizontal="center"/>
      <protection hidden="1"/>
    </xf>
    <xf numFmtId="44" fontId="4" fillId="6" borderId="27" xfId="2" applyFont="1" applyFill="1" applyBorder="1" applyProtection="1">
      <protection hidden="1"/>
    </xf>
    <xf numFmtId="44" fontId="4" fillId="6" borderId="25" xfId="2" applyFont="1" applyFill="1" applyBorder="1" applyProtection="1">
      <protection hidden="1"/>
    </xf>
    <xf numFmtId="0" fontId="10" fillId="6" borderId="30" xfId="0" applyFont="1" applyFill="1" applyBorder="1" applyAlignment="1" applyProtection="1">
      <alignment horizontal="center"/>
      <protection hidden="1"/>
    </xf>
    <xf numFmtId="0" fontId="0" fillId="2" borderId="30" xfId="0" applyFill="1" applyBorder="1" applyProtection="1">
      <protection hidden="1"/>
    </xf>
    <xf numFmtId="0" fontId="7" fillId="6" borderId="0" xfId="0" applyFont="1" applyFill="1" applyBorder="1" applyAlignment="1" applyProtection="1">
      <alignment horizontal="center"/>
      <protection hidden="1"/>
    </xf>
    <xf numFmtId="2" fontId="0" fillId="6" borderId="30" xfId="0" applyNumberFormat="1" applyFill="1" applyBorder="1" applyAlignment="1" applyProtection="1">
      <alignment horizontal="center"/>
      <protection hidden="1"/>
    </xf>
    <xf numFmtId="0" fontId="0" fillId="6" borderId="2" xfId="0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11" fillId="6" borderId="8" xfId="0" applyFont="1" applyFill="1" applyBorder="1" applyProtection="1">
      <protection hidden="1"/>
    </xf>
    <xf numFmtId="0" fontId="5" fillId="6" borderId="8" xfId="1" applyFill="1" applyBorder="1" applyAlignment="1" applyProtection="1">
      <alignment vertical="center"/>
      <protection hidden="1"/>
    </xf>
    <xf numFmtId="0" fontId="5" fillId="6" borderId="0" xfId="1" applyFill="1" applyBorder="1" applyAlignment="1" applyProtection="1">
      <alignment vertical="center"/>
      <protection hidden="1"/>
    </xf>
    <xf numFmtId="0" fontId="8" fillId="5" borderId="0" xfId="0" applyFont="1" applyFill="1" applyBorder="1" applyAlignment="1" applyProtection="1">
      <alignment horizontal="center" vertical="center" textRotation="90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13" fillId="7" borderId="0" xfId="0" applyFont="1" applyFill="1" applyProtection="1">
      <protection hidden="1"/>
    </xf>
    <xf numFmtId="165" fontId="6" fillId="6" borderId="0" xfId="0" applyNumberFormat="1" applyFont="1" applyFill="1" applyBorder="1" applyAlignment="1" applyProtection="1">
      <alignment horizontal="center" vertical="center"/>
      <protection hidden="1"/>
    </xf>
    <xf numFmtId="0" fontId="5" fillId="6" borderId="0" xfId="1" applyFill="1" applyAlignment="1" applyProtection="1">
      <alignment horizontal="center" vertical="center"/>
      <protection hidden="1"/>
    </xf>
    <xf numFmtId="0" fontId="12" fillId="6" borderId="0" xfId="0" applyFont="1" applyFill="1" applyAlignment="1" applyProtection="1">
      <alignment horizontal="center"/>
      <protection hidden="1"/>
    </xf>
    <xf numFmtId="0" fontId="13" fillId="7" borderId="0" xfId="0" applyFont="1" applyFill="1" applyAlignment="1" applyProtection="1">
      <alignment horizontal="center"/>
    </xf>
    <xf numFmtId="0" fontId="0" fillId="3" borderId="31" xfId="0" applyFill="1" applyBorder="1" applyAlignment="1" applyProtection="1">
      <alignment horizontal="center"/>
      <protection hidden="1"/>
    </xf>
    <xf numFmtId="0" fontId="0" fillId="3" borderId="32" xfId="0" applyFill="1" applyBorder="1" applyAlignment="1" applyProtection="1">
      <alignment horizontal="center"/>
      <protection hidden="1"/>
    </xf>
    <xf numFmtId="0" fontId="0" fillId="3" borderId="33" xfId="0" applyFill="1" applyBorder="1" applyAlignment="1" applyProtection="1">
      <alignment horizont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5" fillId="6" borderId="8" xfId="1" applyFill="1" applyBorder="1" applyAlignment="1" applyProtection="1">
      <alignment horizontal="center"/>
      <protection hidden="1"/>
    </xf>
    <xf numFmtId="0" fontId="5" fillId="6" borderId="0" xfId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36" xfId="0" applyFill="1" applyBorder="1" applyAlignment="1" applyProtection="1">
      <alignment horizontal="center"/>
      <protection hidden="1"/>
    </xf>
    <xf numFmtId="0" fontId="0" fillId="3" borderId="37" xfId="0" applyFill="1" applyBorder="1" applyAlignment="1" applyProtection="1">
      <alignment horizontal="center"/>
      <protection hidden="1"/>
    </xf>
    <xf numFmtId="0" fontId="0" fillId="3" borderId="38" xfId="0" applyFill="1" applyBorder="1" applyAlignment="1" applyProtection="1">
      <alignment horizontal="center"/>
      <protection hidden="1"/>
    </xf>
    <xf numFmtId="0" fontId="8" fillId="2" borderId="1" xfId="0" applyFont="1" applyFill="1" applyBorder="1" applyAlignment="1" applyProtection="1">
      <alignment horizontal="center" vertical="center" textRotation="90"/>
      <protection hidden="1"/>
    </xf>
    <xf numFmtId="0" fontId="8" fillId="2" borderId="3" xfId="0" applyFont="1" applyFill="1" applyBorder="1" applyAlignment="1" applyProtection="1">
      <alignment horizontal="center" vertical="center" textRotation="90"/>
      <protection hidden="1"/>
    </xf>
    <xf numFmtId="0" fontId="8" fillId="2" borderId="8" xfId="0" applyFont="1" applyFill="1" applyBorder="1" applyAlignment="1" applyProtection="1">
      <alignment horizontal="center" vertical="center" textRotation="90"/>
      <protection hidden="1"/>
    </xf>
    <xf numFmtId="0" fontId="8" fillId="2" borderId="10" xfId="0" applyFont="1" applyFill="1" applyBorder="1" applyAlignment="1" applyProtection="1">
      <alignment horizontal="center" vertical="center" textRotation="90"/>
      <protection hidden="1"/>
    </xf>
    <xf numFmtId="0" fontId="8" fillId="2" borderId="4" xfId="0" applyFont="1" applyFill="1" applyBorder="1" applyAlignment="1" applyProtection="1">
      <alignment horizontal="center" vertical="center" textRotation="90"/>
      <protection hidden="1"/>
    </xf>
    <xf numFmtId="0" fontId="8" fillId="2" borderId="6" xfId="0" applyFont="1" applyFill="1" applyBorder="1" applyAlignment="1" applyProtection="1">
      <alignment horizontal="center" vertical="center" textRotation="90"/>
      <protection hidden="1"/>
    </xf>
    <xf numFmtId="0" fontId="8" fillId="5" borderId="0" xfId="0" applyFont="1" applyFill="1" applyBorder="1" applyAlignment="1" applyProtection="1">
      <alignment horizontal="center" vertical="center" textRotation="90"/>
      <protection hidden="1"/>
    </xf>
    <xf numFmtId="0" fontId="8" fillId="5" borderId="18" xfId="0" applyFont="1" applyFill="1" applyBorder="1" applyAlignment="1" applyProtection="1">
      <alignment horizontal="center" vertical="center" textRotation="90"/>
      <protection hidden="1"/>
    </xf>
    <xf numFmtId="0" fontId="8" fillId="5" borderId="19" xfId="0" applyFont="1" applyFill="1" applyBorder="1" applyAlignment="1" applyProtection="1">
      <alignment horizontal="center" vertical="center" textRotation="90"/>
      <protection hidden="1"/>
    </xf>
    <xf numFmtId="0" fontId="8" fillId="5" borderId="8" xfId="0" applyFont="1" applyFill="1" applyBorder="1" applyAlignment="1" applyProtection="1">
      <alignment horizontal="center" vertical="center" textRotation="90"/>
      <protection hidden="1"/>
    </xf>
    <xf numFmtId="0" fontId="8" fillId="5" borderId="10" xfId="0" applyFont="1" applyFill="1" applyBorder="1" applyAlignment="1" applyProtection="1">
      <alignment horizontal="center" vertical="center" textRotation="90"/>
      <protection hidden="1"/>
    </xf>
    <xf numFmtId="0" fontId="8" fillId="5" borderId="34" xfId="0" applyFont="1" applyFill="1" applyBorder="1" applyAlignment="1" applyProtection="1">
      <alignment horizontal="center" vertical="center" textRotation="90"/>
      <protection hidden="1"/>
    </xf>
    <xf numFmtId="0" fontId="8" fillId="5" borderId="35" xfId="0" applyFont="1" applyFill="1" applyBorder="1" applyAlignment="1" applyProtection="1">
      <alignment horizontal="center" vertical="center" textRotation="90"/>
      <protection hidden="1"/>
    </xf>
    <xf numFmtId="0" fontId="0" fillId="5" borderId="8" xfId="0" applyFill="1" applyBorder="1" applyAlignment="1" applyProtection="1">
      <alignment horizontal="center"/>
      <protection hidden="1"/>
    </xf>
    <xf numFmtId="0" fontId="0" fillId="5" borderId="10" xfId="0" applyFill="1" applyBorder="1" applyAlignment="1" applyProtection="1">
      <alignment horizont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9" fillId="6" borderId="5" xfId="0" applyFont="1" applyFill="1" applyBorder="1" applyAlignment="1" applyProtection="1">
      <alignment horizontal="center"/>
      <protection hidden="1"/>
    </xf>
    <xf numFmtId="0" fontId="9" fillId="6" borderId="6" xfId="0" applyFont="1" applyFill="1" applyBorder="1" applyAlignment="1" applyProtection="1">
      <alignment horizontal="center"/>
      <protection hidden="1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8" fillId="4" borderId="0" xfId="0" applyFont="1" applyFill="1" applyBorder="1" applyAlignment="1" applyProtection="1">
      <alignment horizontal="center" vertical="center" textRotation="90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/>
      <protection hidden="1"/>
    </xf>
    <xf numFmtId="0" fontId="7" fillId="6" borderId="2" xfId="0" applyFont="1" applyFill="1" applyBorder="1" applyAlignment="1" applyProtection="1">
      <alignment horizont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0" fontId="0" fillId="5" borderId="5" xfId="0" applyFill="1" applyBorder="1" applyAlignment="1" applyProtection="1">
      <alignment horizontal="center" vertical="center"/>
      <protection hidden="1"/>
    </xf>
    <xf numFmtId="0" fontId="0" fillId="6" borderId="29" xfId="0" applyFill="1" applyBorder="1" applyAlignment="1" applyProtection="1">
      <alignment horizontal="left"/>
      <protection hidden="1"/>
    </xf>
    <xf numFmtId="0" fontId="0" fillId="6" borderId="30" xfId="0" applyFill="1" applyBorder="1" applyAlignment="1" applyProtection="1">
      <alignment horizontal="left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3" borderId="39" xfId="0" applyFill="1" applyBorder="1" applyAlignment="1" applyProtection="1">
      <alignment horizontal="center"/>
      <protection hidden="1"/>
    </xf>
    <xf numFmtId="0" fontId="0" fillId="6" borderId="40" xfId="0" applyFill="1" applyBorder="1" applyAlignment="1" applyProtection="1">
      <alignment horizontal="left"/>
      <protection hidden="1"/>
    </xf>
    <xf numFmtId="0" fontId="0" fillId="6" borderId="41" xfId="0" applyFill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0" xfId="0" applyFill="1" applyBorder="1" applyAlignment="1" applyProtection="1">
      <alignment horizontal="center" vertical="center"/>
      <protection hidden="1"/>
    </xf>
    <xf numFmtId="0" fontId="0" fillId="7" borderId="0" xfId="0" applyFill="1" applyBorder="1" applyAlignment="1" applyProtection="1">
      <alignment horizontal="center"/>
      <protection hidden="1"/>
    </xf>
    <xf numFmtId="0" fontId="9" fillId="6" borderId="0" xfId="0" applyFont="1" applyFill="1" applyBorder="1" applyAlignment="1" applyProtection="1">
      <alignment horizontal="center" vertical="center"/>
      <protection hidden="1"/>
    </xf>
    <xf numFmtId="0" fontId="0" fillId="6" borderId="24" xfId="0" applyFill="1" applyBorder="1" applyAlignment="1" applyProtection="1">
      <alignment horizontal="left"/>
      <protection hidden="1"/>
    </xf>
    <xf numFmtId="0" fontId="0" fillId="6" borderId="21" xfId="0" applyFill="1" applyBorder="1" applyAlignment="1" applyProtection="1">
      <alignment horizontal="left"/>
      <protection hidden="1"/>
    </xf>
    <xf numFmtId="0" fontId="8" fillId="6" borderId="24" xfId="0" applyFont="1" applyFill="1" applyBorder="1" applyAlignment="1" applyProtection="1">
      <alignment horizontal="left"/>
      <protection hidden="1"/>
    </xf>
    <xf numFmtId="0" fontId="8" fillId="6" borderId="21" xfId="0" applyFont="1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5" fillId="6" borderId="4" xfId="1" applyFill="1" applyBorder="1" applyAlignment="1" applyProtection="1"/>
  </cellXfs>
  <cellStyles count="3">
    <cellStyle name="Hyperlink" xfId="1" builtinId="8"/>
    <cellStyle name="Normal" xfId="0" builtinId="0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106680</xdr:colOff>
      <xdr:row>24</xdr:row>
      <xdr:rowOff>76200</xdr:rowOff>
    </xdr:from>
    <xdr:to>
      <xdr:col>15</xdr:col>
      <xdr:colOff>96180</xdr:colOff>
      <xdr:row>25</xdr:row>
      <xdr:rowOff>73320</xdr:rowOff>
    </xdr:to>
    <xdr:sp macro="" textlink="">
      <xdr:nvSpPr>
        <xdr:cNvPr id="2" name="Krans 1"/>
        <xdr:cNvSpPr/>
      </xdr:nvSpPr>
      <xdr:spPr>
        <a:xfrm>
          <a:off x="5859780" y="437388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36</xdr:col>
      <xdr:colOff>99060</xdr:colOff>
      <xdr:row>24</xdr:row>
      <xdr:rowOff>83820</xdr:rowOff>
    </xdr:from>
    <xdr:to>
      <xdr:col>37</xdr:col>
      <xdr:colOff>88560</xdr:colOff>
      <xdr:row>25</xdr:row>
      <xdr:rowOff>80940</xdr:rowOff>
    </xdr:to>
    <xdr:sp macro="" textlink="">
      <xdr:nvSpPr>
        <xdr:cNvPr id="3" name="Krans 2"/>
        <xdr:cNvSpPr/>
      </xdr:nvSpPr>
      <xdr:spPr>
        <a:xfrm>
          <a:off x="8900160" y="438150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14</xdr:col>
      <xdr:colOff>106680</xdr:colOff>
      <xdr:row>19</xdr:row>
      <xdr:rowOff>83820</xdr:rowOff>
    </xdr:from>
    <xdr:to>
      <xdr:col>15</xdr:col>
      <xdr:colOff>96180</xdr:colOff>
      <xdr:row>20</xdr:row>
      <xdr:rowOff>80940</xdr:rowOff>
    </xdr:to>
    <xdr:sp macro="" textlink="">
      <xdr:nvSpPr>
        <xdr:cNvPr id="6" name="Krans 5"/>
        <xdr:cNvSpPr/>
      </xdr:nvSpPr>
      <xdr:spPr>
        <a:xfrm>
          <a:off x="5859780" y="344424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36</xdr:col>
      <xdr:colOff>99060</xdr:colOff>
      <xdr:row>19</xdr:row>
      <xdr:rowOff>76200</xdr:rowOff>
    </xdr:from>
    <xdr:to>
      <xdr:col>37</xdr:col>
      <xdr:colOff>88560</xdr:colOff>
      <xdr:row>20</xdr:row>
      <xdr:rowOff>73320</xdr:rowOff>
    </xdr:to>
    <xdr:sp macro="" textlink="">
      <xdr:nvSpPr>
        <xdr:cNvPr id="7" name="Krans 6"/>
        <xdr:cNvSpPr/>
      </xdr:nvSpPr>
      <xdr:spPr>
        <a:xfrm>
          <a:off x="8900160" y="343662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36</xdr:col>
      <xdr:colOff>99060</xdr:colOff>
      <xdr:row>14</xdr:row>
      <xdr:rowOff>76200</xdr:rowOff>
    </xdr:from>
    <xdr:to>
      <xdr:col>37</xdr:col>
      <xdr:colOff>88560</xdr:colOff>
      <xdr:row>15</xdr:row>
      <xdr:rowOff>73320</xdr:rowOff>
    </xdr:to>
    <xdr:sp macro="" textlink="">
      <xdr:nvSpPr>
        <xdr:cNvPr id="8" name="Krans 7"/>
        <xdr:cNvSpPr/>
      </xdr:nvSpPr>
      <xdr:spPr>
        <a:xfrm>
          <a:off x="8900160" y="252222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14</xdr:col>
      <xdr:colOff>106680</xdr:colOff>
      <xdr:row>14</xdr:row>
      <xdr:rowOff>91440</xdr:rowOff>
    </xdr:from>
    <xdr:to>
      <xdr:col>15</xdr:col>
      <xdr:colOff>96180</xdr:colOff>
      <xdr:row>15</xdr:row>
      <xdr:rowOff>88560</xdr:rowOff>
    </xdr:to>
    <xdr:sp macro="" textlink="">
      <xdr:nvSpPr>
        <xdr:cNvPr id="9" name="Krans 8"/>
        <xdr:cNvSpPr/>
      </xdr:nvSpPr>
      <xdr:spPr>
        <a:xfrm>
          <a:off x="5859780" y="253746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14</xdr:col>
      <xdr:colOff>106680</xdr:colOff>
      <xdr:row>9</xdr:row>
      <xdr:rowOff>83820</xdr:rowOff>
    </xdr:from>
    <xdr:to>
      <xdr:col>15</xdr:col>
      <xdr:colOff>96180</xdr:colOff>
      <xdr:row>10</xdr:row>
      <xdr:rowOff>73320</xdr:rowOff>
    </xdr:to>
    <xdr:sp macro="" textlink="">
      <xdr:nvSpPr>
        <xdr:cNvPr id="10" name="Krans 9"/>
        <xdr:cNvSpPr/>
      </xdr:nvSpPr>
      <xdr:spPr>
        <a:xfrm>
          <a:off x="5859780" y="160782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36</xdr:col>
      <xdr:colOff>99060</xdr:colOff>
      <xdr:row>9</xdr:row>
      <xdr:rowOff>91440</xdr:rowOff>
    </xdr:from>
    <xdr:to>
      <xdr:col>37</xdr:col>
      <xdr:colOff>88560</xdr:colOff>
      <xdr:row>10</xdr:row>
      <xdr:rowOff>80940</xdr:rowOff>
    </xdr:to>
    <xdr:sp macro="" textlink="">
      <xdr:nvSpPr>
        <xdr:cNvPr id="11" name="Krans 10"/>
        <xdr:cNvSpPr/>
      </xdr:nvSpPr>
      <xdr:spPr>
        <a:xfrm>
          <a:off x="8900160" y="161544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14</xdr:col>
      <xdr:colOff>99060</xdr:colOff>
      <xdr:row>42</xdr:row>
      <xdr:rowOff>106680</xdr:rowOff>
    </xdr:from>
    <xdr:to>
      <xdr:col>15</xdr:col>
      <xdr:colOff>88560</xdr:colOff>
      <xdr:row>43</xdr:row>
      <xdr:rowOff>96180</xdr:rowOff>
    </xdr:to>
    <xdr:sp macro="" textlink="">
      <xdr:nvSpPr>
        <xdr:cNvPr id="16" name="Krans 15"/>
        <xdr:cNvSpPr/>
      </xdr:nvSpPr>
      <xdr:spPr>
        <a:xfrm>
          <a:off x="6073140" y="693420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14</xdr:col>
      <xdr:colOff>106680</xdr:colOff>
      <xdr:row>48</xdr:row>
      <xdr:rowOff>76200</xdr:rowOff>
    </xdr:from>
    <xdr:to>
      <xdr:col>15</xdr:col>
      <xdr:colOff>96180</xdr:colOff>
      <xdr:row>49</xdr:row>
      <xdr:rowOff>65700</xdr:rowOff>
    </xdr:to>
    <xdr:sp macro="" textlink="">
      <xdr:nvSpPr>
        <xdr:cNvPr id="17" name="Krans 16"/>
        <xdr:cNvSpPr/>
      </xdr:nvSpPr>
      <xdr:spPr>
        <a:xfrm>
          <a:off x="6080760" y="801624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37</xdr:col>
      <xdr:colOff>99060</xdr:colOff>
      <xdr:row>42</xdr:row>
      <xdr:rowOff>83820</xdr:rowOff>
    </xdr:from>
    <xdr:to>
      <xdr:col>38</xdr:col>
      <xdr:colOff>88560</xdr:colOff>
      <xdr:row>43</xdr:row>
      <xdr:rowOff>73320</xdr:rowOff>
    </xdr:to>
    <xdr:sp macro="" textlink="">
      <xdr:nvSpPr>
        <xdr:cNvPr id="18" name="Krans 17"/>
        <xdr:cNvSpPr/>
      </xdr:nvSpPr>
      <xdr:spPr>
        <a:xfrm>
          <a:off x="9311640" y="691134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37</xdr:col>
      <xdr:colOff>106680</xdr:colOff>
      <xdr:row>48</xdr:row>
      <xdr:rowOff>91440</xdr:rowOff>
    </xdr:from>
    <xdr:to>
      <xdr:col>38</xdr:col>
      <xdr:colOff>96180</xdr:colOff>
      <xdr:row>49</xdr:row>
      <xdr:rowOff>80940</xdr:rowOff>
    </xdr:to>
    <xdr:sp macro="" textlink="">
      <xdr:nvSpPr>
        <xdr:cNvPr id="19" name="Krans 18"/>
        <xdr:cNvSpPr/>
      </xdr:nvSpPr>
      <xdr:spPr>
        <a:xfrm>
          <a:off x="9319260" y="803148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44</xdr:col>
      <xdr:colOff>7620</xdr:colOff>
      <xdr:row>3</xdr:row>
      <xdr:rowOff>15240</xdr:rowOff>
    </xdr:from>
    <xdr:to>
      <xdr:col>44</xdr:col>
      <xdr:colOff>187620</xdr:colOff>
      <xdr:row>3</xdr:row>
      <xdr:rowOff>195240</xdr:rowOff>
    </xdr:to>
    <xdr:sp macro="" textlink="">
      <xdr:nvSpPr>
        <xdr:cNvPr id="20" name="Krans 19"/>
        <xdr:cNvSpPr/>
      </xdr:nvSpPr>
      <xdr:spPr>
        <a:xfrm>
          <a:off x="10553700" y="41910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37</xdr:col>
      <xdr:colOff>99060</xdr:colOff>
      <xdr:row>42</xdr:row>
      <xdr:rowOff>106680</xdr:rowOff>
    </xdr:from>
    <xdr:to>
      <xdr:col>38</xdr:col>
      <xdr:colOff>88560</xdr:colOff>
      <xdr:row>43</xdr:row>
      <xdr:rowOff>96180</xdr:rowOff>
    </xdr:to>
    <xdr:sp macro="" textlink="">
      <xdr:nvSpPr>
        <xdr:cNvPr id="21" name="Krans 20"/>
        <xdr:cNvSpPr/>
      </xdr:nvSpPr>
      <xdr:spPr>
        <a:xfrm>
          <a:off x="6073140" y="693420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37</xdr:col>
      <xdr:colOff>106680</xdr:colOff>
      <xdr:row>48</xdr:row>
      <xdr:rowOff>76200</xdr:rowOff>
    </xdr:from>
    <xdr:to>
      <xdr:col>38</xdr:col>
      <xdr:colOff>96180</xdr:colOff>
      <xdr:row>49</xdr:row>
      <xdr:rowOff>65700</xdr:rowOff>
    </xdr:to>
    <xdr:sp macro="" textlink="">
      <xdr:nvSpPr>
        <xdr:cNvPr id="22" name="Krans 21"/>
        <xdr:cNvSpPr/>
      </xdr:nvSpPr>
      <xdr:spPr>
        <a:xfrm>
          <a:off x="6080760" y="8016240"/>
          <a:ext cx="180000" cy="1800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 editAs="oneCell">
    <xdr:from>
      <xdr:col>0</xdr:col>
      <xdr:colOff>373380</xdr:colOff>
      <xdr:row>41</xdr:row>
      <xdr:rowOff>38100</xdr:rowOff>
    </xdr:from>
    <xdr:to>
      <xdr:col>4</xdr:col>
      <xdr:colOff>470535</xdr:colOff>
      <xdr:row>54</xdr:row>
      <xdr:rowOff>121920</xdr:rowOff>
    </xdr:to>
    <xdr:pic>
      <xdr:nvPicPr>
        <xdr:cNvPr id="3135" name="lbImage" descr="https://www.elextra.dk/images/large/et2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3380" y="7711440"/>
          <a:ext cx="3337560" cy="2506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lumdyrehandel.dk/shop/akvastabil-varmelegeme-639p.html" TargetMode="External"/><Relationship Id="rId3" Type="http://schemas.openxmlformats.org/officeDocument/2006/relationships/hyperlink" Target="http://www.avifauna.dk/" TargetMode="External"/><Relationship Id="rId7" Type="http://schemas.openxmlformats.org/officeDocument/2006/relationships/hyperlink" Target="http://www.youtube.com/watch?v=hT6Ow_cBTps&amp;feature=related" TargetMode="External"/><Relationship Id="rId2" Type="http://schemas.openxmlformats.org/officeDocument/2006/relationships/hyperlink" Target="http://www.elextra.dk/" TargetMode="External"/><Relationship Id="rId1" Type="http://schemas.openxmlformats.org/officeDocument/2006/relationships/hyperlink" Target="http://www.acrylplader.dk/143-forside_-_priser.htm" TargetMode="External"/><Relationship Id="rId6" Type="http://schemas.openxmlformats.org/officeDocument/2006/relationships/hyperlink" Target="http://www.disconetto.dk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maxizoo.dk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dk.farnell.com/allthread/119040020/screw-cheese-nylon-m4x20-pk100/dp/7070690" TargetMode="External"/><Relationship Id="rId9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C64"/>
  <sheetViews>
    <sheetView tabSelected="1" workbookViewId="0">
      <selection sqref="A1:F1"/>
    </sheetView>
  </sheetViews>
  <sheetFormatPr defaultColWidth="8.85546875" defaultRowHeight="15"/>
  <cols>
    <col min="1" max="1" width="20.7109375" style="1" customWidth="1"/>
    <col min="2" max="5" width="8.7109375" style="1" customWidth="1"/>
    <col min="6" max="6" width="14.5703125" style="1" customWidth="1"/>
    <col min="7" max="81" width="2.7109375" style="1" customWidth="1"/>
    <col min="82" max="16384" width="8.85546875" style="1"/>
  </cols>
  <sheetData>
    <row r="1" spans="1:81" ht="15.75">
      <c r="A1" s="151" t="s">
        <v>45</v>
      </c>
      <c r="B1" s="152"/>
      <c r="C1" s="152"/>
      <c r="D1" s="152"/>
      <c r="E1" s="152"/>
      <c r="F1" s="152"/>
      <c r="G1" s="99"/>
      <c r="H1" s="99"/>
      <c r="I1" s="99"/>
      <c r="J1" s="99"/>
      <c r="K1" s="99"/>
      <c r="L1" s="99"/>
      <c r="M1" s="99"/>
      <c r="N1" s="152" t="s">
        <v>10</v>
      </c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100"/>
      <c r="BY1" s="66"/>
      <c r="BZ1" s="66"/>
      <c r="CA1" s="66"/>
      <c r="CB1" s="66"/>
      <c r="CC1" s="66"/>
    </row>
    <row r="2" spans="1:81" ht="15.75">
      <c r="A2" s="54" t="s">
        <v>8</v>
      </c>
      <c r="B2" s="97"/>
      <c r="C2" s="97"/>
      <c r="D2" s="97"/>
      <c r="E2" s="97"/>
      <c r="F2" s="97">
        <v>46565599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8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9"/>
      <c r="BY2" s="66"/>
      <c r="BZ2" s="66"/>
      <c r="CA2" s="66"/>
      <c r="CB2" s="66"/>
      <c r="CC2" s="66"/>
    </row>
    <row r="3" spans="1:81" ht="16.5" thickBot="1">
      <c r="A3" s="56" t="s">
        <v>78</v>
      </c>
      <c r="B3" s="97"/>
      <c r="C3" s="97"/>
      <c r="D3" s="97"/>
      <c r="E3" s="97"/>
      <c r="F3" s="97"/>
      <c r="G3" s="55"/>
      <c r="H3" s="55"/>
      <c r="I3" s="55"/>
      <c r="J3" s="55"/>
      <c r="K3" s="55"/>
      <c r="L3" s="55"/>
      <c r="M3" s="55"/>
      <c r="N3" s="114" t="s">
        <v>63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55"/>
      <c r="AI3" s="114" t="str">
        <f>CONCATENATE(E13,E11)</f>
        <v>5,19 Liter</v>
      </c>
      <c r="AJ3" s="114"/>
      <c r="AK3" s="114"/>
      <c r="AL3" s="114"/>
      <c r="AM3" s="114"/>
      <c r="AN3" s="58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9"/>
      <c r="BY3" s="66"/>
      <c r="BZ3" s="66"/>
      <c r="CA3" s="66"/>
      <c r="CB3" s="66"/>
      <c r="CC3" s="66"/>
    </row>
    <row r="4" spans="1:81" ht="15.75">
      <c r="A4" s="56" t="s">
        <v>79</v>
      </c>
      <c r="B4" s="55"/>
      <c r="C4" s="55"/>
      <c r="D4" s="55"/>
      <c r="E4" s="55"/>
      <c r="F4" s="97"/>
      <c r="G4" s="55"/>
      <c r="H4" s="55"/>
      <c r="I4" s="55"/>
      <c r="J4" s="55"/>
      <c r="K4" s="120">
        <f>+D18</f>
        <v>8</v>
      </c>
      <c r="L4" s="120"/>
      <c r="M4" s="55"/>
      <c r="N4" s="2"/>
      <c r="O4" s="3"/>
      <c r="P4" s="3"/>
      <c r="Q4" s="3"/>
      <c r="R4" s="161" t="str">
        <f>CONCATENATE(E18,B18,E14)</f>
        <v>Låg 360 mm</v>
      </c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3"/>
      <c r="AK4" s="3"/>
      <c r="AL4" s="3"/>
      <c r="AM4" s="4"/>
      <c r="AN4" s="58"/>
      <c r="AO4" s="55"/>
      <c r="AP4" s="55"/>
      <c r="AQ4" s="55"/>
      <c r="AR4" s="55"/>
      <c r="AS4" s="55"/>
      <c r="AT4" s="55"/>
      <c r="AU4" s="55" t="s">
        <v>50</v>
      </c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9"/>
      <c r="BY4" s="66"/>
      <c r="BZ4" s="66"/>
      <c r="CA4" s="66"/>
      <c r="CB4" s="66"/>
      <c r="CC4" s="66"/>
    </row>
    <row r="5" spans="1:81" ht="15" customHeight="1" thickBot="1">
      <c r="A5" s="56" t="s">
        <v>80</v>
      </c>
      <c r="B5" s="71"/>
      <c r="C5" s="71"/>
      <c r="D5" s="71"/>
      <c r="E5" s="71"/>
      <c r="F5" s="55"/>
      <c r="G5" s="55"/>
      <c r="H5" s="55"/>
      <c r="I5" s="55"/>
      <c r="J5" s="55"/>
      <c r="K5" s="120"/>
      <c r="L5" s="120"/>
      <c r="M5" s="55"/>
      <c r="N5" s="5"/>
      <c r="O5" s="6"/>
      <c r="P5" s="6"/>
      <c r="Q5" s="6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6"/>
      <c r="AK5" s="6"/>
      <c r="AL5" s="6"/>
      <c r="AM5" s="7"/>
      <c r="AN5" s="55"/>
      <c r="AO5" s="55"/>
      <c r="AP5" s="55"/>
      <c r="AQ5" s="55"/>
      <c r="AR5" s="55"/>
      <c r="AS5" s="55"/>
      <c r="AT5" s="55"/>
      <c r="AU5" s="55" t="s">
        <v>20</v>
      </c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9"/>
      <c r="BY5" s="66"/>
      <c r="BZ5" s="66"/>
      <c r="CA5" s="66"/>
      <c r="CB5" s="66"/>
      <c r="CC5" s="66"/>
    </row>
    <row r="6" spans="1:81">
      <c r="A6" s="56" t="s">
        <v>81</v>
      </c>
      <c r="B6" s="71"/>
      <c r="C6" s="71"/>
      <c r="D6" s="71"/>
      <c r="E6" s="71"/>
      <c r="F6" s="55"/>
      <c r="G6" s="55"/>
      <c r="H6" s="55"/>
      <c r="I6" s="55"/>
      <c r="J6" s="55"/>
      <c r="K6" s="55"/>
      <c r="L6" s="55"/>
      <c r="M6" s="55"/>
      <c r="N6" s="8"/>
      <c r="O6" s="9"/>
      <c r="P6" s="9"/>
      <c r="Q6" s="9"/>
      <c r="R6" s="122" t="s">
        <v>85</v>
      </c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4"/>
      <c r="AJ6" s="10"/>
      <c r="AK6" s="9"/>
      <c r="AL6" s="9"/>
      <c r="AM6" s="11"/>
      <c r="AN6" s="55"/>
      <c r="AO6" s="55"/>
      <c r="AP6" s="55"/>
      <c r="AQ6" s="55"/>
      <c r="AR6" s="55"/>
      <c r="AS6" s="55"/>
      <c r="AT6" s="55"/>
      <c r="AU6" s="55" t="s">
        <v>21</v>
      </c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9"/>
      <c r="BY6" s="66"/>
      <c r="BZ6" s="66"/>
      <c r="CA6" s="66"/>
      <c r="CB6" s="66"/>
      <c r="CC6" s="66"/>
    </row>
    <row r="7" spans="1:81">
      <c r="A7" s="74" t="s">
        <v>72</v>
      </c>
      <c r="B7" s="71"/>
      <c r="C7" s="71"/>
      <c r="D7" s="71"/>
      <c r="E7" s="71"/>
      <c r="F7" s="55"/>
      <c r="G7" s="55"/>
      <c r="H7" s="55"/>
      <c r="I7" s="55"/>
      <c r="J7" s="55"/>
      <c r="K7" s="55"/>
      <c r="L7" s="55"/>
      <c r="M7" s="55"/>
      <c r="N7" s="12"/>
      <c r="O7" s="13"/>
      <c r="P7" s="13"/>
      <c r="Q7" s="13"/>
      <c r="R7" s="111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3"/>
      <c r="AJ7" s="14"/>
      <c r="AK7" s="13"/>
      <c r="AL7" s="13"/>
      <c r="AM7" s="15"/>
      <c r="AN7" s="55"/>
      <c r="AO7" s="55"/>
      <c r="AP7" s="55"/>
      <c r="AQ7" s="55"/>
      <c r="AR7" s="55"/>
      <c r="AS7" s="55"/>
      <c r="AT7" s="55"/>
      <c r="AU7" s="73" t="s">
        <v>19</v>
      </c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9"/>
      <c r="BY7" s="66"/>
      <c r="BZ7" s="66"/>
      <c r="CA7" s="66"/>
      <c r="CB7" s="66"/>
      <c r="CC7" s="66"/>
    </row>
    <row r="8" spans="1:81">
      <c r="A8" s="56" t="s">
        <v>60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12"/>
      <c r="O8" s="13"/>
      <c r="P8" s="13"/>
      <c r="Q8" s="13"/>
      <c r="R8" s="157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58"/>
      <c r="AJ8" s="14"/>
      <c r="AK8" s="13"/>
      <c r="AL8" s="13"/>
      <c r="AM8" s="15"/>
      <c r="AN8" s="55"/>
      <c r="AO8" s="55"/>
      <c r="AP8" s="55"/>
      <c r="AQ8" s="55"/>
      <c r="AR8" s="55"/>
      <c r="AS8" s="55"/>
      <c r="AT8" s="55"/>
      <c r="AU8" s="55" t="s">
        <v>28</v>
      </c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9"/>
      <c r="BY8" s="66"/>
      <c r="BZ8" s="66"/>
      <c r="CA8" s="66"/>
      <c r="CB8" s="66"/>
      <c r="CC8" s="66"/>
    </row>
    <row r="9" spans="1:81" ht="15.75" thickBot="1">
      <c r="A9" s="56" t="s">
        <v>61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2"/>
      <c r="O9" s="13"/>
      <c r="P9" s="13"/>
      <c r="Q9" s="13"/>
      <c r="R9" s="14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4"/>
      <c r="AK9" s="13"/>
      <c r="AL9" s="13"/>
      <c r="AM9" s="15"/>
      <c r="AN9" s="55"/>
      <c r="AO9" s="55"/>
      <c r="AP9" s="55"/>
      <c r="AQ9" s="55"/>
      <c r="AR9" s="55"/>
      <c r="AS9" s="55"/>
      <c r="AT9" s="55"/>
      <c r="AU9" s="55" t="s">
        <v>90</v>
      </c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9"/>
      <c r="BY9" s="66"/>
      <c r="BZ9" s="66"/>
      <c r="CA9" s="66"/>
      <c r="CB9" s="66"/>
      <c r="CC9" s="66"/>
    </row>
    <row r="10" spans="1:81">
      <c r="A10" s="68" t="s">
        <v>6</v>
      </c>
      <c r="B10" s="69" t="s">
        <v>58</v>
      </c>
      <c r="C10" s="69" t="s">
        <v>1</v>
      </c>
      <c r="D10" s="69" t="s">
        <v>2</v>
      </c>
      <c r="E10" s="69" t="s">
        <v>4</v>
      </c>
      <c r="F10" s="76" t="s">
        <v>41</v>
      </c>
      <c r="G10" s="55"/>
      <c r="H10" s="55"/>
      <c r="I10" s="55"/>
      <c r="J10" s="55"/>
      <c r="K10" s="55"/>
      <c r="L10" s="55"/>
      <c r="M10" s="55"/>
      <c r="N10" s="12"/>
      <c r="O10" s="13"/>
      <c r="P10" s="13"/>
      <c r="Q10" s="13"/>
      <c r="R10" s="122" t="s">
        <v>69</v>
      </c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4"/>
      <c r="AJ10" s="14"/>
      <c r="AK10" s="13"/>
      <c r="AL10" s="13"/>
      <c r="AM10" s="15"/>
      <c r="AN10" s="55"/>
      <c r="AO10" s="55"/>
      <c r="AP10" s="55"/>
      <c r="AQ10" s="55"/>
      <c r="AR10" s="55"/>
      <c r="AS10" s="55"/>
      <c r="AT10" s="55"/>
      <c r="AU10" s="55" t="s">
        <v>51</v>
      </c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9"/>
      <c r="BY10" s="66"/>
      <c r="BZ10" s="66"/>
      <c r="CA10" s="66"/>
      <c r="CB10" s="66"/>
      <c r="CC10" s="66"/>
    </row>
    <row r="11" spans="1:81">
      <c r="A11" s="70"/>
      <c r="B11" s="67" t="s">
        <v>3</v>
      </c>
      <c r="C11" s="67" t="s">
        <v>3</v>
      </c>
      <c r="D11" s="67" t="s">
        <v>3</v>
      </c>
      <c r="E11" s="67" t="s">
        <v>62</v>
      </c>
      <c r="F11" s="77" t="s">
        <v>55</v>
      </c>
      <c r="G11" s="55"/>
      <c r="H11" s="55"/>
      <c r="I11" s="55"/>
      <c r="J11" s="55"/>
      <c r="K11" s="55"/>
      <c r="L11" s="55"/>
      <c r="M11" s="55"/>
      <c r="N11" s="12"/>
      <c r="O11" s="13"/>
      <c r="P11" s="13"/>
      <c r="Q11" s="13"/>
      <c r="R11" s="14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4"/>
      <c r="AK11" s="13"/>
      <c r="AL11" s="13"/>
      <c r="AM11" s="15"/>
      <c r="AN11" s="55"/>
      <c r="AO11" s="55"/>
      <c r="AP11" s="55"/>
      <c r="AQ11" s="55"/>
      <c r="AR11" s="55"/>
      <c r="AS11" s="55"/>
      <c r="AT11" s="55"/>
      <c r="AU11" s="55" t="s">
        <v>29</v>
      </c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9"/>
      <c r="BY11" s="66"/>
      <c r="BZ11" s="66"/>
      <c r="CA11" s="66"/>
      <c r="CB11" s="66"/>
      <c r="CC11" s="66"/>
    </row>
    <row r="12" spans="1:81">
      <c r="A12" s="70" t="s">
        <v>0</v>
      </c>
      <c r="B12" s="67">
        <f>+B15</f>
        <v>300</v>
      </c>
      <c r="C12" s="67">
        <f>+C15</f>
        <v>360</v>
      </c>
      <c r="D12" s="67">
        <f>+D13+(2*D15)</f>
        <v>70</v>
      </c>
      <c r="E12" s="80">
        <f>+B12*C12*D12/1000000</f>
        <v>7.56</v>
      </c>
      <c r="F12" s="78"/>
      <c r="G12" s="55"/>
      <c r="H12" s="55"/>
      <c r="I12" s="55"/>
      <c r="J12" s="55"/>
      <c r="K12" s="55"/>
      <c r="L12" s="55"/>
      <c r="M12" s="55"/>
      <c r="N12" s="12"/>
      <c r="O12" s="13"/>
      <c r="P12" s="13"/>
      <c r="Q12" s="13"/>
      <c r="R12" s="14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4"/>
      <c r="AK12" s="13"/>
      <c r="AL12" s="13"/>
      <c r="AM12" s="15"/>
      <c r="AN12" s="55"/>
      <c r="AO12" s="55"/>
      <c r="AP12" s="55"/>
      <c r="AQ12" s="55"/>
      <c r="AR12" s="55"/>
      <c r="AS12" s="55"/>
      <c r="AT12" s="55"/>
      <c r="AU12" s="55" t="s">
        <v>87</v>
      </c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9"/>
      <c r="BY12" s="66"/>
      <c r="BZ12" s="66"/>
      <c r="CA12" s="66"/>
      <c r="CB12" s="66"/>
      <c r="CC12" s="66"/>
    </row>
    <row r="13" spans="1:81" ht="15.75" thickBot="1">
      <c r="A13" s="90" t="s">
        <v>27</v>
      </c>
      <c r="B13" s="91">
        <f>+B15</f>
        <v>300</v>
      </c>
      <c r="C13" s="91">
        <f>+C15-(2*D16)</f>
        <v>320</v>
      </c>
      <c r="D13" s="92">
        <f>+C16</f>
        <v>54</v>
      </c>
      <c r="E13" s="98">
        <f>ROUNDUP(B13*C13*D13/1000000,2)</f>
        <v>5.1899999999999995</v>
      </c>
      <c r="F13" s="93"/>
      <c r="G13" s="55"/>
      <c r="H13" s="55"/>
      <c r="I13" s="55"/>
      <c r="J13" s="55"/>
      <c r="K13" s="55"/>
      <c r="L13" s="55"/>
      <c r="M13" s="61"/>
      <c r="N13" s="12"/>
      <c r="O13" s="13"/>
      <c r="P13" s="13"/>
      <c r="Q13" s="13"/>
      <c r="R13" s="14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4"/>
      <c r="AK13" s="13"/>
      <c r="AL13" s="13"/>
      <c r="AM13" s="15"/>
      <c r="AN13" s="55"/>
      <c r="AO13" s="55"/>
      <c r="AP13" s="55"/>
      <c r="AQ13" s="55"/>
      <c r="AR13" s="55"/>
      <c r="AS13" s="55"/>
      <c r="AT13" s="55"/>
      <c r="AU13" s="55" t="s">
        <v>52</v>
      </c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9"/>
      <c r="BY13" s="66"/>
      <c r="BZ13" s="66"/>
      <c r="CA13" s="66"/>
      <c r="CB13" s="66"/>
      <c r="CC13" s="66"/>
    </row>
    <row r="14" spans="1:81">
      <c r="A14" s="68" t="s">
        <v>6</v>
      </c>
      <c r="B14" s="69" t="s">
        <v>56</v>
      </c>
      <c r="C14" s="69" t="s">
        <v>25</v>
      </c>
      <c r="D14" s="69" t="s">
        <v>57</v>
      </c>
      <c r="E14" s="69" t="s">
        <v>15</v>
      </c>
      <c r="F14" s="94"/>
      <c r="G14" s="55"/>
      <c r="H14" s="55"/>
      <c r="I14" s="55"/>
      <c r="J14" s="55"/>
      <c r="K14" s="55"/>
      <c r="L14" s="55"/>
      <c r="M14" s="55"/>
      <c r="N14" s="12"/>
      <c r="O14" s="13"/>
      <c r="P14" s="13"/>
      <c r="Q14" s="13"/>
      <c r="R14" s="14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4"/>
      <c r="AK14" s="13"/>
      <c r="AL14" s="13"/>
      <c r="AM14" s="15"/>
      <c r="AN14" s="55"/>
      <c r="AO14" s="55"/>
      <c r="AP14" s="55"/>
      <c r="AQ14" s="55"/>
      <c r="AR14" s="55"/>
      <c r="AS14" s="55"/>
      <c r="AT14" s="55"/>
      <c r="AU14" s="55" t="s">
        <v>88</v>
      </c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9"/>
      <c r="BY14" s="66"/>
      <c r="BZ14" s="66"/>
      <c r="CA14" s="66"/>
      <c r="CB14" s="66"/>
      <c r="CC14" s="66"/>
    </row>
    <row r="15" spans="1:81">
      <c r="A15" s="70" t="s">
        <v>5</v>
      </c>
      <c r="B15" s="81">
        <v>300</v>
      </c>
      <c r="C15" s="81">
        <v>360</v>
      </c>
      <c r="D15" s="81">
        <v>8</v>
      </c>
      <c r="E15" s="84" t="s">
        <v>39</v>
      </c>
      <c r="F15" s="78">
        <v>160</v>
      </c>
      <c r="G15" s="55"/>
      <c r="H15" s="55"/>
      <c r="I15" s="55"/>
      <c r="J15" s="55"/>
      <c r="K15" s="55"/>
      <c r="L15" s="55"/>
      <c r="M15" s="55"/>
      <c r="N15" s="12"/>
      <c r="O15" s="13"/>
      <c r="P15" s="13"/>
      <c r="Q15" s="13"/>
      <c r="R15" s="122" t="s">
        <v>68</v>
      </c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4"/>
      <c r="AJ15" s="14"/>
      <c r="AK15" s="13"/>
      <c r="AL15" s="13"/>
      <c r="AM15" s="15"/>
      <c r="AN15" s="55"/>
      <c r="AO15" s="55"/>
      <c r="AP15" s="55"/>
      <c r="AQ15" s="55"/>
      <c r="AR15" s="55"/>
      <c r="AS15" s="55"/>
      <c r="AT15" s="55"/>
      <c r="AU15" s="55" t="s">
        <v>53</v>
      </c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9"/>
      <c r="BY15" s="66"/>
      <c r="BZ15" s="66"/>
      <c r="CA15" s="66"/>
      <c r="CB15" s="66"/>
      <c r="CC15" s="66"/>
    </row>
    <row r="16" spans="1:81">
      <c r="A16" s="70" t="s">
        <v>5</v>
      </c>
      <c r="B16" s="67">
        <f>+B15</f>
        <v>300</v>
      </c>
      <c r="C16" s="82">
        <v>54</v>
      </c>
      <c r="D16" s="82">
        <v>20</v>
      </c>
      <c r="E16" s="85" t="s">
        <v>16</v>
      </c>
      <c r="F16" s="78">
        <v>160</v>
      </c>
      <c r="G16" s="55"/>
      <c r="H16" s="55"/>
      <c r="I16" s="55"/>
      <c r="J16" s="55"/>
      <c r="K16" s="55"/>
      <c r="L16" s="55"/>
      <c r="M16" s="55"/>
      <c r="N16" s="12"/>
      <c r="O16" s="13"/>
      <c r="P16" s="13"/>
      <c r="Q16" s="13"/>
      <c r="R16" s="14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4"/>
      <c r="AK16" s="13"/>
      <c r="AL16" s="13"/>
      <c r="AM16" s="15"/>
      <c r="AN16" s="55"/>
      <c r="AO16" s="55"/>
      <c r="AP16" s="55"/>
      <c r="AQ16" s="55"/>
      <c r="AR16" s="55"/>
      <c r="AS16" s="55"/>
      <c r="AT16" s="55"/>
      <c r="AU16" s="55" t="s">
        <v>24</v>
      </c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9"/>
      <c r="BY16" s="66"/>
      <c r="BZ16" s="66"/>
      <c r="CA16" s="66"/>
      <c r="CB16" s="66"/>
      <c r="CC16" s="66"/>
    </row>
    <row r="17" spans="1:81">
      <c r="A17" s="70" t="s">
        <v>7</v>
      </c>
      <c r="B17" s="67">
        <f>+B18+60</f>
        <v>420</v>
      </c>
      <c r="C17" s="67">
        <f>+C18+60</f>
        <v>130</v>
      </c>
      <c r="D17" s="67">
        <f>+D15</f>
        <v>8</v>
      </c>
      <c r="E17" s="86" t="s">
        <v>14</v>
      </c>
      <c r="F17" s="78">
        <v>30</v>
      </c>
      <c r="G17" s="55"/>
      <c r="H17" s="55"/>
      <c r="I17" s="55"/>
      <c r="J17" s="55"/>
      <c r="K17" s="55"/>
      <c r="L17" s="55"/>
      <c r="M17" s="55"/>
      <c r="N17" s="12"/>
      <c r="O17" s="13"/>
      <c r="P17" s="13"/>
      <c r="Q17" s="13"/>
      <c r="R17" s="14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4"/>
      <c r="AK17" s="13"/>
      <c r="AL17" s="13"/>
      <c r="AM17" s="15"/>
      <c r="AN17" s="55"/>
      <c r="AO17" s="55"/>
      <c r="AP17" s="55"/>
      <c r="AQ17" s="88"/>
      <c r="AR17" s="88"/>
      <c r="AS17" s="88"/>
      <c r="AT17" s="55"/>
      <c r="AU17" s="73" t="s">
        <v>23</v>
      </c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9"/>
      <c r="BY17" s="66"/>
      <c r="BZ17" s="66"/>
      <c r="CA17" s="66"/>
      <c r="CB17" s="66"/>
      <c r="CC17" s="66"/>
    </row>
    <row r="18" spans="1:81" ht="15.75" thickBot="1">
      <c r="A18" s="90" t="s">
        <v>7</v>
      </c>
      <c r="B18" s="95">
        <f>+C15</f>
        <v>360</v>
      </c>
      <c r="C18" s="95">
        <f>+C16+(2*D15)</f>
        <v>70</v>
      </c>
      <c r="D18" s="95">
        <f>+D15</f>
        <v>8</v>
      </c>
      <c r="E18" s="96" t="s">
        <v>18</v>
      </c>
      <c r="F18" s="93">
        <v>20</v>
      </c>
      <c r="G18" s="55"/>
      <c r="H18" s="55"/>
      <c r="I18" s="55"/>
      <c r="J18" s="121">
        <f>+B16</f>
        <v>300</v>
      </c>
      <c r="K18" s="121"/>
      <c r="L18" s="121"/>
      <c r="M18" s="55"/>
      <c r="N18" s="12"/>
      <c r="O18" s="13"/>
      <c r="P18" s="13"/>
      <c r="Q18" s="13"/>
      <c r="R18" s="14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4"/>
      <c r="AK18" s="13"/>
      <c r="AL18" s="13"/>
      <c r="AM18" s="15"/>
      <c r="AN18" s="55"/>
      <c r="AO18" s="55"/>
      <c r="AP18" s="55"/>
      <c r="AQ18" s="88"/>
      <c r="AR18" s="166">
        <f>+K4+J18+H30</f>
        <v>316</v>
      </c>
      <c r="AS18" s="166"/>
      <c r="AT18" s="55"/>
      <c r="AU18" s="55" t="s">
        <v>97</v>
      </c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9"/>
      <c r="BY18" s="66"/>
      <c r="BZ18" s="66"/>
      <c r="CA18" s="66"/>
      <c r="CB18" s="66"/>
      <c r="CC18" s="66"/>
    </row>
    <row r="19" spans="1:81">
      <c r="A19" s="159" t="s">
        <v>43</v>
      </c>
      <c r="B19" s="160"/>
      <c r="C19" s="160"/>
      <c r="D19" s="160"/>
      <c r="E19" s="160"/>
      <c r="F19" s="89">
        <v>50</v>
      </c>
      <c r="G19" s="55"/>
      <c r="H19" s="55"/>
      <c r="I19" s="55"/>
      <c r="J19" s="121"/>
      <c r="K19" s="121"/>
      <c r="L19" s="121"/>
      <c r="M19" s="55"/>
      <c r="N19" s="12"/>
      <c r="O19" s="13"/>
      <c r="P19" s="13"/>
      <c r="Q19" s="13"/>
      <c r="R19" s="14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4"/>
      <c r="AK19" s="13"/>
      <c r="AL19" s="13"/>
      <c r="AM19" s="15"/>
      <c r="AN19" s="55"/>
      <c r="AO19" s="55"/>
      <c r="AP19" s="55"/>
      <c r="AQ19" s="88"/>
      <c r="AR19" s="166"/>
      <c r="AS19" s="166"/>
      <c r="AT19" s="55"/>
      <c r="AU19" s="55" t="s">
        <v>59</v>
      </c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9"/>
      <c r="BY19" s="66"/>
      <c r="BZ19" s="66"/>
      <c r="CA19" s="66"/>
      <c r="CB19" s="66"/>
      <c r="CC19" s="66"/>
    </row>
    <row r="20" spans="1:81">
      <c r="A20" s="167" t="s">
        <v>91</v>
      </c>
      <c r="B20" s="168"/>
      <c r="C20" s="168"/>
      <c r="D20" s="168"/>
      <c r="E20" s="168"/>
      <c r="F20" s="78">
        <v>148</v>
      </c>
      <c r="G20" s="55"/>
      <c r="H20" s="55"/>
      <c r="I20" s="55"/>
      <c r="J20" s="55"/>
      <c r="K20" s="55"/>
      <c r="L20" s="55"/>
      <c r="M20" s="55"/>
      <c r="N20" s="12"/>
      <c r="O20" s="13"/>
      <c r="P20" s="13"/>
      <c r="Q20" s="13"/>
      <c r="R20" s="122" t="s">
        <v>67</v>
      </c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4"/>
      <c r="AJ20" s="14"/>
      <c r="AK20" s="13"/>
      <c r="AL20" s="13"/>
      <c r="AM20" s="15"/>
      <c r="AN20" s="55"/>
      <c r="AO20" s="55"/>
      <c r="AP20" s="55"/>
      <c r="AQ20" s="88"/>
      <c r="AR20" s="88"/>
      <c r="AS20" s="88"/>
      <c r="AT20" s="55"/>
      <c r="AU20" s="55" t="s">
        <v>70</v>
      </c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9"/>
      <c r="BY20" s="66"/>
      <c r="BZ20" s="66"/>
      <c r="CA20" s="66"/>
      <c r="CB20" s="66"/>
      <c r="CC20" s="66"/>
    </row>
    <row r="21" spans="1:81">
      <c r="A21" s="167" t="s">
        <v>83</v>
      </c>
      <c r="B21" s="168"/>
      <c r="C21" s="168"/>
      <c r="D21" s="168"/>
      <c r="E21" s="168"/>
      <c r="F21" s="78">
        <v>44</v>
      </c>
      <c r="G21" s="55"/>
      <c r="H21" s="55"/>
      <c r="I21" s="55"/>
      <c r="J21" s="55"/>
      <c r="K21" s="55"/>
      <c r="L21" s="55"/>
      <c r="M21" s="55"/>
      <c r="N21" s="12"/>
      <c r="O21" s="13"/>
      <c r="P21" s="13"/>
      <c r="Q21" s="13"/>
      <c r="R21" s="14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4"/>
      <c r="AK21" s="13"/>
      <c r="AL21" s="13"/>
      <c r="AM21" s="15"/>
      <c r="AN21" s="55"/>
      <c r="AO21" s="55"/>
      <c r="AP21" s="55"/>
      <c r="AQ21" s="55"/>
      <c r="AR21" s="55"/>
      <c r="AS21" s="55"/>
      <c r="AT21" s="55"/>
      <c r="AU21" s="55" t="s">
        <v>71</v>
      </c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9"/>
      <c r="BY21" s="66"/>
      <c r="BZ21" s="66"/>
      <c r="CA21" s="66"/>
      <c r="CB21" s="66"/>
      <c r="CC21" s="66"/>
    </row>
    <row r="22" spans="1:81">
      <c r="A22" s="167" t="s">
        <v>44</v>
      </c>
      <c r="B22" s="168"/>
      <c r="C22" s="168"/>
      <c r="D22" s="168"/>
      <c r="E22" s="168"/>
      <c r="F22" s="78">
        <v>22</v>
      </c>
      <c r="G22" s="55"/>
      <c r="H22" s="55"/>
      <c r="I22" s="55"/>
      <c r="J22" s="55"/>
      <c r="K22" s="55"/>
      <c r="L22" s="55"/>
      <c r="M22" s="55"/>
      <c r="N22" s="12"/>
      <c r="O22" s="13"/>
      <c r="P22" s="13"/>
      <c r="Q22" s="13"/>
      <c r="R22" s="14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4"/>
      <c r="AK22" s="13"/>
      <c r="AL22" s="13"/>
      <c r="AM22" s="15"/>
      <c r="AN22" s="55"/>
      <c r="AO22" s="55"/>
      <c r="AP22" s="55"/>
      <c r="AQ22" s="55"/>
      <c r="AR22" s="55"/>
      <c r="AS22" s="55"/>
      <c r="AT22" s="55"/>
      <c r="AU22" s="55" t="s">
        <v>89</v>
      </c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9"/>
      <c r="BY22" s="66"/>
      <c r="BZ22" s="66"/>
      <c r="CA22" s="66"/>
      <c r="CB22" s="66"/>
      <c r="CC22" s="66"/>
    </row>
    <row r="23" spans="1:81" ht="15.75">
      <c r="A23" s="169" t="s">
        <v>46</v>
      </c>
      <c r="B23" s="170"/>
      <c r="C23" s="170"/>
      <c r="D23" s="170"/>
      <c r="E23" s="170"/>
      <c r="F23" s="79">
        <v>30</v>
      </c>
      <c r="G23" s="55"/>
      <c r="H23" s="55"/>
      <c r="I23" s="55"/>
      <c r="J23" s="55"/>
      <c r="K23" s="55"/>
      <c r="L23" s="55"/>
      <c r="M23" s="55"/>
      <c r="N23" s="12"/>
      <c r="O23" s="13"/>
      <c r="P23" s="13"/>
      <c r="Q23" s="13"/>
      <c r="R23" s="1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4"/>
      <c r="AK23" s="13"/>
      <c r="AL23" s="13"/>
      <c r="AM23" s="1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9"/>
      <c r="BY23" s="66"/>
      <c r="BZ23" s="66"/>
      <c r="CA23" s="66"/>
      <c r="CB23" s="66"/>
      <c r="CC23" s="66"/>
    </row>
    <row r="24" spans="1:81">
      <c r="A24" s="167" t="s">
        <v>84</v>
      </c>
      <c r="B24" s="168"/>
      <c r="C24" s="168"/>
      <c r="D24" s="168"/>
      <c r="E24" s="168"/>
      <c r="F24" s="79"/>
      <c r="G24" s="55"/>
      <c r="H24" s="55"/>
      <c r="I24" s="55"/>
      <c r="J24" s="55"/>
      <c r="K24" s="55"/>
      <c r="L24" s="55"/>
      <c r="M24" s="55"/>
      <c r="N24" s="12"/>
      <c r="O24" s="13"/>
      <c r="P24" s="13"/>
      <c r="Q24" s="13"/>
      <c r="R24" s="14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4"/>
      <c r="AK24" s="13"/>
      <c r="AL24" s="13"/>
      <c r="AM24" s="15"/>
      <c r="AN24" s="55"/>
      <c r="AO24" s="55"/>
      <c r="AP24" s="55"/>
      <c r="AQ24" s="55"/>
      <c r="AR24" s="55"/>
      <c r="AS24" s="55"/>
      <c r="AT24" s="55"/>
      <c r="AU24" s="55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55"/>
      <c r="BW24" s="55"/>
      <c r="BX24" s="59"/>
      <c r="BY24" s="66"/>
      <c r="BZ24" s="66"/>
      <c r="CA24" s="66"/>
      <c r="CB24" s="66"/>
      <c r="CC24" s="66"/>
    </row>
    <row r="25" spans="1:81" ht="15.75" thickBot="1">
      <c r="A25" s="155" t="s">
        <v>54</v>
      </c>
      <c r="B25" s="156"/>
      <c r="C25" s="156"/>
      <c r="D25" s="156"/>
      <c r="E25" s="156"/>
      <c r="F25" s="83">
        <f>SUM(F15:F24)</f>
        <v>664</v>
      </c>
      <c r="G25" s="55"/>
      <c r="H25" s="55"/>
      <c r="I25" s="55"/>
      <c r="J25" s="55"/>
      <c r="K25" s="55"/>
      <c r="L25" s="55"/>
      <c r="M25" s="55"/>
      <c r="N25" s="12"/>
      <c r="O25" s="13"/>
      <c r="P25" s="13"/>
      <c r="Q25" s="13"/>
      <c r="R25" s="122" t="s">
        <v>86</v>
      </c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4"/>
      <c r="AJ25" s="14"/>
      <c r="AK25" s="13"/>
      <c r="AL25" s="13"/>
      <c r="AM25" s="15"/>
      <c r="AN25" s="55"/>
      <c r="AO25" s="55"/>
      <c r="AP25" s="55"/>
      <c r="AQ25" s="55"/>
      <c r="AR25" s="55"/>
      <c r="AS25" s="55"/>
      <c r="AT25" s="55"/>
      <c r="AU25" s="55"/>
      <c r="AV25" s="107" t="s">
        <v>93</v>
      </c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55"/>
      <c r="BW25" s="55"/>
      <c r="BX25" s="59"/>
      <c r="BY25" s="66"/>
      <c r="BZ25" s="66"/>
      <c r="CA25" s="66"/>
      <c r="CB25" s="66"/>
      <c r="CC25" s="66"/>
    </row>
    <row r="26" spans="1:81" ht="15.75">
      <c r="A26" s="151" t="s">
        <v>47</v>
      </c>
      <c r="B26" s="152"/>
      <c r="C26" s="152"/>
      <c r="D26" s="152"/>
      <c r="E26" s="152"/>
      <c r="F26" s="152"/>
      <c r="G26" s="55"/>
      <c r="H26" s="55"/>
      <c r="I26" s="55"/>
      <c r="J26" s="55"/>
      <c r="K26" s="55"/>
      <c r="L26" s="55"/>
      <c r="M26" s="55"/>
      <c r="N26" s="12"/>
      <c r="O26" s="13"/>
      <c r="P26" s="13"/>
      <c r="Q26" s="13"/>
      <c r="R26" s="14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4"/>
      <c r="AK26" s="13"/>
      <c r="AL26" s="13"/>
      <c r="AM26" s="15"/>
      <c r="AN26" s="55"/>
      <c r="AO26" s="55"/>
      <c r="AP26" s="55"/>
      <c r="AQ26" s="55"/>
      <c r="AR26" s="55"/>
      <c r="AS26" s="55"/>
      <c r="AT26" s="55"/>
      <c r="AU26" s="55"/>
      <c r="AV26" s="108" t="s">
        <v>94</v>
      </c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55"/>
      <c r="BW26" s="55"/>
      <c r="BX26" s="59"/>
      <c r="BY26" s="66"/>
      <c r="BZ26" s="66"/>
      <c r="CA26" s="66"/>
      <c r="CB26" s="66"/>
      <c r="CC26" s="66"/>
    </row>
    <row r="27" spans="1:81" ht="18.75">
      <c r="A27" s="147" t="s">
        <v>73</v>
      </c>
      <c r="B27" s="148"/>
      <c r="C27" s="148"/>
      <c r="D27" s="148"/>
      <c r="E27" s="148"/>
      <c r="F27" s="148"/>
      <c r="G27" s="55"/>
      <c r="H27" s="55"/>
      <c r="I27" s="55"/>
      <c r="J27" s="55"/>
      <c r="K27" s="55"/>
      <c r="L27" s="55"/>
      <c r="M27" s="55"/>
      <c r="N27" s="12"/>
      <c r="O27" s="13"/>
      <c r="P27" s="13"/>
      <c r="Q27" s="13"/>
      <c r="R27" s="14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4"/>
      <c r="AK27" s="13"/>
      <c r="AL27" s="13"/>
      <c r="AM27" s="15"/>
      <c r="AN27" s="55"/>
      <c r="AO27" s="55"/>
      <c r="AP27" s="55"/>
      <c r="AQ27" s="55"/>
      <c r="AR27" s="55"/>
      <c r="AS27" s="55"/>
      <c r="AT27" s="55"/>
      <c r="AU27" s="55"/>
      <c r="AV27" s="109" t="s">
        <v>95</v>
      </c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55"/>
      <c r="BW27" s="55"/>
      <c r="BX27" s="59"/>
      <c r="BY27" s="66"/>
      <c r="BZ27" s="66"/>
      <c r="CA27" s="66"/>
      <c r="CB27" s="66"/>
      <c r="CC27" s="66"/>
    </row>
    <row r="28" spans="1:81">
      <c r="A28" s="147" t="s">
        <v>74</v>
      </c>
      <c r="B28" s="148"/>
      <c r="C28" s="148"/>
      <c r="D28" s="148"/>
      <c r="E28" s="148"/>
      <c r="F28" s="148"/>
      <c r="G28" s="55"/>
      <c r="H28" s="55"/>
      <c r="I28" s="55"/>
      <c r="J28" s="55"/>
      <c r="K28" s="55"/>
      <c r="L28" s="55"/>
      <c r="M28" s="55"/>
      <c r="N28" s="12"/>
      <c r="O28" s="13"/>
      <c r="P28" s="13"/>
      <c r="Q28" s="13"/>
      <c r="R28" s="14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4"/>
      <c r="AK28" s="13"/>
      <c r="AL28" s="13"/>
      <c r="AM28" s="1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9"/>
      <c r="BY28" s="66"/>
      <c r="BZ28" s="66"/>
      <c r="CA28" s="66"/>
      <c r="CB28" s="66"/>
      <c r="CC28" s="66"/>
    </row>
    <row r="29" spans="1:81" ht="15.75" thickBot="1">
      <c r="A29" s="147" t="s">
        <v>75</v>
      </c>
      <c r="B29" s="148"/>
      <c r="C29" s="148"/>
      <c r="D29" s="148"/>
      <c r="E29" s="148"/>
      <c r="F29" s="148"/>
      <c r="G29" s="55"/>
      <c r="H29" s="55"/>
      <c r="I29" s="55"/>
      <c r="J29" s="55"/>
      <c r="K29" s="55"/>
      <c r="L29" s="55"/>
      <c r="M29" s="55"/>
      <c r="N29" s="18"/>
      <c r="O29" s="19"/>
      <c r="P29" s="20"/>
      <c r="Q29" s="19"/>
      <c r="R29" s="21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1"/>
      <c r="AK29" s="19"/>
      <c r="AL29" s="20"/>
      <c r="AM29" s="22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9"/>
      <c r="BY29" s="66"/>
      <c r="BZ29" s="66"/>
      <c r="CA29" s="66"/>
      <c r="CB29" s="66"/>
      <c r="CC29" s="66"/>
    </row>
    <row r="30" spans="1:81">
      <c r="A30" s="145" t="s">
        <v>76</v>
      </c>
      <c r="B30" s="146"/>
      <c r="C30" s="146"/>
      <c r="D30" s="146"/>
      <c r="E30" s="146"/>
      <c r="F30" s="146"/>
      <c r="G30" s="55"/>
      <c r="H30" s="150">
        <f>+D17</f>
        <v>8</v>
      </c>
      <c r="I30" s="55"/>
      <c r="J30" s="23"/>
      <c r="K30" s="24"/>
      <c r="L30" s="24"/>
      <c r="M30" s="24"/>
      <c r="N30" s="24"/>
      <c r="O30" s="24"/>
      <c r="P30" s="25"/>
      <c r="Q30" s="24"/>
      <c r="R30" s="24"/>
      <c r="S30" s="24"/>
      <c r="T30" s="153" t="s">
        <v>9</v>
      </c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24"/>
      <c r="AJ30" s="24"/>
      <c r="AK30" s="24"/>
      <c r="AL30" s="25"/>
      <c r="AM30" s="24"/>
      <c r="AN30" s="24"/>
      <c r="AO30" s="24"/>
      <c r="AP30" s="24"/>
      <c r="AQ30" s="24"/>
      <c r="AR30" s="26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9"/>
      <c r="BY30" s="66"/>
      <c r="BZ30" s="66"/>
      <c r="CA30" s="66"/>
      <c r="CB30" s="66"/>
      <c r="CC30" s="66"/>
    </row>
    <row r="31" spans="1:81" ht="15.75" thickBot="1">
      <c r="A31" s="145" t="s">
        <v>77</v>
      </c>
      <c r="B31" s="146"/>
      <c r="C31" s="146"/>
      <c r="D31" s="146"/>
      <c r="E31" s="146"/>
      <c r="F31" s="146"/>
      <c r="G31" s="55"/>
      <c r="H31" s="150"/>
      <c r="I31" s="55"/>
      <c r="J31" s="27"/>
      <c r="K31" s="28"/>
      <c r="L31" s="28"/>
      <c r="M31" s="28"/>
      <c r="N31" s="28"/>
      <c r="O31" s="28"/>
      <c r="P31" s="29"/>
      <c r="Q31" s="28"/>
      <c r="R31" s="28"/>
      <c r="S31" s="28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28"/>
      <c r="AJ31" s="28"/>
      <c r="AK31" s="28"/>
      <c r="AL31" s="29"/>
      <c r="AM31" s="28"/>
      <c r="AN31" s="28"/>
      <c r="AO31" s="28"/>
      <c r="AP31" s="28"/>
      <c r="AQ31" s="28"/>
      <c r="AR31" s="30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9"/>
      <c r="BY31" s="66"/>
      <c r="BZ31" s="66"/>
      <c r="CA31" s="66"/>
      <c r="CB31" s="66"/>
      <c r="CC31" s="66"/>
    </row>
    <row r="32" spans="1:81">
      <c r="A32" s="118" t="s">
        <v>30</v>
      </c>
      <c r="B32" s="119"/>
      <c r="C32" s="119"/>
      <c r="D32" s="119"/>
      <c r="E32" s="119"/>
      <c r="F32" s="119"/>
      <c r="G32" s="55"/>
      <c r="H32" s="55"/>
      <c r="I32" s="55"/>
      <c r="J32" s="55"/>
      <c r="K32" s="55"/>
      <c r="L32" s="55"/>
      <c r="M32" s="55"/>
      <c r="N32" s="55"/>
      <c r="O32" s="55"/>
      <c r="P32" s="60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60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9"/>
      <c r="BY32" s="66"/>
      <c r="BZ32" s="66"/>
      <c r="CA32" s="66"/>
      <c r="CB32" s="66"/>
      <c r="CC32" s="66"/>
    </row>
    <row r="33" spans="1:81">
      <c r="A33" s="56" t="s">
        <v>31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 t="s">
        <v>11</v>
      </c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 t="s">
        <v>11</v>
      </c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165" t="str">
        <f>CONCATENATE(A25,AR18,E14,B10)</f>
        <v>Total 316 mm Høj</v>
      </c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55"/>
      <c r="BV33" s="55"/>
      <c r="BW33" s="55"/>
      <c r="BX33" s="59"/>
      <c r="BY33" s="66"/>
      <c r="BZ33" s="66"/>
      <c r="CA33" s="66"/>
      <c r="CB33" s="66"/>
      <c r="CC33" s="66"/>
    </row>
    <row r="34" spans="1:81">
      <c r="A34" s="56" t="s">
        <v>32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9"/>
      <c r="BY34" s="66"/>
      <c r="BZ34" s="66"/>
      <c r="CA34" s="66"/>
      <c r="CB34" s="66"/>
      <c r="CC34" s="66"/>
    </row>
    <row r="35" spans="1:81">
      <c r="A35" s="56" t="s">
        <v>33</v>
      </c>
      <c r="B35" s="55"/>
      <c r="C35" s="55"/>
      <c r="D35" s="55"/>
      <c r="E35" s="55"/>
      <c r="F35" s="55"/>
      <c r="G35" s="55"/>
      <c r="H35" s="55"/>
      <c r="I35" s="55"/>
      <c r="J35" s="115" t="str">
        <f>CONCATENATE(E17,B17,E14)</f>
        <v>Bund 420 mm</v>
      </c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55"/>
      <c r="AT35" s="55"/>
      <c r="AU35" s="55"/>
      <c r="AV35" s="55"/>
      <c r="AW35" s="150">
        <f>+D17</f>
        <v>8</v>
      </c>
      <c r="AX35" s="150"/>
      <c r="AY35" s="146" t="str">
        <f>CONCATENATE(E15,B16,E14)</f>
        <v>Front 300 mm</v>
      </c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71">
        <f>+D18</f>
        <v>8</v>
      </c>
      <c r="BT35" s="171"/>
      <c r="BU35" s="55"/>
      <c r="BV35" s="55"/>
      <c r="BW35" s="55"/>
      <c r="BX35" s="59"/>
      <c r="BY35" s="66"/>
      <c r="BZ35" s="66"/>
      <c r="CA35" s="66"/>
      <c r="CB35" s="66"/>
      <c r="CC35" s="66"/>
    </row>
    <row r="36" spans="1:81" ht="15.75" thickBot="1">
      <c r="A36" s="56" t="s">
        <v>34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87"/>
      <c r="AX36" s="87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9"/>
      <c r="BY36" s="66"/>
      <c r="BZ36" s="66"/>
      <c r="CA36" s="66"/>
      <c r="CB36" s="66"/>
      <c r="CC36" s="66"/>
    </row>
    <row r="37" spans="1:81">
      <c r="A37" s="56" t="s">
        <v>35</v>
      </c>
      <c r="B37" s="55"/>
      <c r="C37" s="55"/>
      <c r="D37" s="55"/>
      <c r="E37" s="55"/>
      <c r="F37" s="55"/>
      <c r="G37" s="55"/>
      <c r="H37" s="131" t="str">
        <f>CONCATENATE(E17,C17,E14)</f>
        <v>Bund 130 mm</v>
      </c>
      <c r="I37" s="55"/>
      <c r="J37" s="23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6"/>
      <c r="AS37" s="55"/>
      <c r="AT37" s="55"/>
      <c r="AU37" s="55"/>
      <c r="AV37" s="55"/>
      <c r="AW37" s="23"/>
      <c r="AX37" s="26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71"/>
      <c r="BV37" s="55"/>
      <c r="BW37" s="55"/>
      <c r="BX37" s="59"/>
      <c r="BY37" s="66"/>
      <c r="BZ37" s="66"/>
      <c r="CA37" s="66"/>
      <c r="CB37" s="66"/>
      <c r="CC37" s="66"/>
    </row>
    <row r="38" spans="1:81">
      <c r="A38" s="56" t="s">
        <v>36</v>
      </c>
      <c r="B38" s="55"/>
      <c r="C38" s="55"/>
      <c r="D38" s="55"/>
      <c r="E38" s="55"/>
      <c r="F38" s="55"/>
      <c r="G38" s="55"/>
      <c r="H38" s="131"/>
      <c r="I38" s="55"/>
      <c r="J38" s="31"/>
      <c r="K38" s="17" t="s">
        <v>26</v>
      </c>
      <c r="L38" s="17"/>
      <c r="M38" s="17"/>
      <c r="N38" s="17"/>
      <c r="O38" s="17"/>
      <c r="P38" s="17"/>
      <c r="Q38" s="17"/>
      <c r="R38" s="17"/>
      <c r="S38" s="17"/>
      <c r="T38" s="17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7"/>
      <c r="AI38" s="17"/>
      <c r="AJ38" s="17"/>
      <c r="AK38" s="17" t="s">
        <v>26</v>
      </c>
      <c r="AL38" s="17"/>
      <c r="AM38" s="17"/>
      <c r="AN38" s="17"/>
      <c r="AO38" s="17"/>
      <c r="AP38" s="17"/>
      <c r="AQ38" s="17"/>
      <c r="AR38" s="32"/>
      <c r="AS38" s="55"/>
      <c r="AT38" s="55"/>
      <c r="AU38" s="55"/>
      <c r="AV38" s="55"/>
      <c r="AW38" s="31"/>
      <c r="AX38" s="32"/>
      <c r="AY38" s="55"/>
      <c r="AZ38" s="55"/>
      <c r="BA38" s="55" t="s">
        <v>26</v>
      </c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8"/>
      <c r="BV38" s="58"/>
      <c r="BW38" s="55"/>
      <c r="BX38" s="59"/>
      <c r="BY38" s="66"/>
      <c r="BZ38" s="66"/>
      <c r="CA38" s="66"/>
      <c r="CB38" s="66"/>
      <c r="CC38" s="66"/>
    </row>
    <row r="39" spans="1:81" ht="15.75" thickBot="1">
      <c r="A39" s="56" t="s">
        <v>37</v>
      </c>
      <c r="B39" s="55"/>
      <c r="C39" s="55"/>
      <c r="D39" s="55"/>
      <c r="E39" s="55"/>
      <c r="F39" s="55"/>
      <c r="G39" s="55"/>
      <c r="H39" s="131"/>
      <c r="I39" s="55"/>
      <c r="J39" s="31"/>
      <c r="K39" s="17"/>
      <c r="L39" s="17"/>
      <c r="M39" s="17"/>
      <c r="N39" s="17"/>
      <c r="O39" s="33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33"/>
      <c r="AM39" s="17"/>
      <c r="AN39" s="17"/>
      <c r="AO39" s="17"/>
      <c r="AP39" s="17"/>
      <c r="AQ39" s="17"/>
      <c r="AR39" s="32"/>
      <c r="AS39" s="55"/>
      <c r="AT39" s="55"/>
      <c r="AU39" s="55"/>
      <c r="AV39" s="55"/>
      <c r="AW39" s="31"/>
      <c r="AX39" s="32"/>
      <c r="AY39" s="55"/>
      <c r="AZ39" s="55"/>
      <c r="BA39" s="55"/>
      <c r="BB39" s="55"/>
      <c r="BC39" s="60"/>
      <c r="BD39" s="55"/>
      <c r="BE39" s="55"/>
      <c r="BF39" s="55"/>
      <c r="BG39" s="60"/>
      <c r="BH39" s="55"/>
      <c r="BI39" s="55"/>
      <c r="BJ39" s="55"/>
      <c r="BK39" s="60"/>
      <c r="BL39" s="55"/>
      <c r="BM39" s="55"/>
      <c r="BN39" s="55"/>
      <c r="BO39" s="60"/>
      <c r="BP39" s="55"/>
      <c r="BQ39" s="55"/>
      <c r="BR39" s="55"/>
      <c r="BS39" s="55"/>
      <c r="BT39" s="55"/>
      <c r="BU39" s="55"/>
      <c r="BV39" s="55"/>
      <c r="BW39" s="55"/>
      <c r="BX39" s="59"/>
      <c r="BY39" s="66"/>
      <c r="BZ39" s="66"/>
      <c r="CA39" s="66"/>
      <c r="CB39" s="66"/>
      <c r="CC39" s="66"/>
    </row>
    <row r="40" spans="1:81">
      <c r="A40" s="56" t="s">
        <v>82</v>
      </c>
      <c r="B40" s="55"/>
      <c r="C40" s="55"/>
      <c r="D40" s="55"/>
      <c r="E40" s="55"/>
      <c r="F40" s="55"/>
      <c r="G40" s="55"/>
      <c r="H40" s="131"/>
      <c r="I40" s="55"/>
      <c r="J40" s="31"/>
      <c r="K40" s="17"/>
      <c r="L40" s="17"/>
      <c r="M40" s="17"/>
      <c r="N40" s="8"/>
      <c r="O40" s="34"/>
      <c r="P40" s="9"/>
      <c r="Q40" s="9"/>
      <c r="R40" s="116" t="str">
        <f>CONCATENATE(E15,C15,E14)</f>
        <v>Front 360 mm</v>
      </c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9"/>
      <c r="AL40" s="34"/>
      <c r="AM40" s="9"/>
      <c r="AN40" s="11"/>
      <c r="AO40" s="75"/>
      <c r="AP40" s="121">
        <f>+D15</f>
        <v>8</v>
      </c>
      <c r="AQ40" s="17"/>
      <c r="AR40" s="32"/>
      <c r="AS40" s="55"/>
      <c r="AT40" s="55"/>
      <c r="AU40" s="55"/>
      <c r="AV40" s="55"/>
      <c r="AW40" s="31"/>
      <c r="AX40" s="17"/>
      <c r="AY40" s="8"/>
      <c r="AZ40" s="9"/>
      <c r="BA40" s="9"/>
      <c r="BB40" s="9"/>
      <c r="BC40" s="72"/>
      <c r="BD40" s="9"/>
      <c r="BE40" s="9"/>
      <c r="BF40" s="9"/>
      <c r="BG40" s="72"/>
      <c r="BH40" s="9"/>
      <c r="BI40" s="9"/>
      <c r="BJ40" s="9"/>
      <c r="BK40" s="72"/>
      <c r="BL40" s="9"/>
      <c r="BM40" s="9"/>
      <c r="BN40" s="9"/>
      <c r="BO40" s="72"/>
      <c r="BP40" s="9"/>
      <c r="BQ40" s="9"/>
      <c r="BR40" s="9"/>
      <c r="BS40" s="125" t="str">
        <f>CONCATENATE(E18,C18,E14)</f>
        <v>Låg 70 mm</v>
      </c>
      <c r="BT40" s="126"/>
      <c r="BU40" s="55"/>
      <c r="BV40" s="55"/>
      <c r="BW40" s="55"/>
      <c r="BX40" s="59"/>
      <c r="BY40" s="66"/>
      <c r="BZ40" s="66"/>
      <c r="CA40" s="66"/>
      <c r="CB40" s="66"/>
      <c r="CC40" s="66"/>
    </row>
    <row r="41" spans="1:81" ht="15.75" thickBot="1">
      <c r="A41" s="56" t="s">
        <v>49</v>
      </c>
      <c r="B41" s="55"/>
      <c r="C41" s="55"/>
      <c r="D41" s="55"/>
      <c r="E41" s="55"/>
      <c r="F41" s="55"/>
      <c r="G41" s="55"/>
      <c r="H41" s="131"/>
      <c r="I41" s="55"/>
      <c r="J41" s="31"/>
      <c r="K41" s="131" t="s">
        <v>12</v>
      </c>
      <c r="L41" s="131"/>
      <c r="M41" s="17"/>
      <c r="N41" s="18"/>
      <c r="O41" s="35"/>
      <c r="P41" s="36"/>
      <c r="Q41" s="36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36"/>
      <c r="AL41" s="35"/>
      <c r="AM41" s="36"/>
      <c r="AN41" s="37"/>
      <c r="AO41" s="75"/>
      <c r="AP41" s="121"/>
      <c r="AQ41" s="17"/>
      <c r="AR41" s="32"/>
      <c r="AS41" s="55"/>
      <c r="AT41" s="55"/>
      <c r="AU41" s="55"/>
      <c r="AV41" s="55"/>
      <c r="AW41" s="31"/>
      <c r="AX41" s="17"/>
      <c r="AY41" s="18"/>
      <c r="AZ41" s="19"/>
      <c r="BA41" s="19"/>
      <c r="BB41" s="19"/>
      <c r="BC41" s="20"/>
      <c r="BD41" s="19"/>
      <c r="BE41" s="19"/>
      <c r="BF41" s="19"/>
      <c r="BG41" s="20"/>
      <c r="BH41" s="19"/>
      <c r="BI41" s="19"/>
      <c r="BJ41" s="19"/>
      <c r="BK41" s="20"/>
      <c r="BL41" s="19"/>
      <c r="BM41" s="19"/>
      <c r="BN41" s="19"/>
      <c r="BO41" s="20"/>
      <c r="BP41" s="19"/>
      <c r="BQ41" s="19"/>
      <c r="BR41" s="19"/>
      <c r="BS41" s="127"/>
      <c r="BT41" s="128"/>
      <c r="BU41" s="55"/>
      <c r="BV41" s="55"/>
      <c r="BW41" s="55"/>
      <c r="BX41" s="59"/>
      <c r="BY41" s="66"/>
      <c r="BZ41" s="66"/>
      <c r="CA41" s="66"/>
      <c r="CB41" s="66"/>
      <c r="CC41" s="66"/>
    </row>
    <row r="42" spans="1:81" ht="14.45" customHeight="1">
      <c r="A42" s="56"/>
      <c r="B42" s="55"/>
      <c r="C42" s="55"/>
      <c r="D42" s="55"/>
      <c r="E42" s="55"/>
      <c r="F42" s="55"/>
      <c r="G42" s="55"/>
      <c r="H42" s="131"/>
      <c r="I42" s="55"/>
      <c r="J42" s="31"/>
      <c r="K42" s="131"/>
      <c r="L42" s="131"/>
      <c r="M42" s="17"/>
      <c r="N42" s="38"/>
      <c r="O42" s="39"/>
      <c r="P42" s="16"/>
      <c r="Q42" s="40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38"/>
      <c r="AL42" s="39"/>
      <c r="AM42" s="16"/>
      <c r="AN42" s="40"/>
      <c r="AO42" s="17"/>
      <c r="AP42" s="149" t="str">
        <f>+CONCATENATE(E16,C16,E14)</f>
        <v>Side 54 mm</v>
      </c>
      <c r="AQ42" s="17"/>
      <c r="AR42" s="32"/>
      <c r="AS42" s="55"/>
      <c r="AT42" s="55"/>
      <c r="AU42" s="55"/>
      <c r="AV42" s="55"/>
      <c r="AW42" s="31"/>
      <c r="AX42" s="32"/>
      <c r="AY42" s="38"/>
      <c r="AZ42" s="16"/>
      <c r="BA42" s="16"/>
      <c r="BB42" s="16"/>
      <c r="BC42" s="41"/>
      <c r="BD42" s="16"/>
      <c r="BE42" s="16"/>
      <c r="BF42" s="16"/>
      <c r="BG42" s="41"/>
      <c r="BH42" s="16"/>
      <c r="BI42" s="16"/>
      <c r="BJ42" s="16"/>
      <c r="BK42" s="41"/>
      <c r="BL42" s="16"/>
      <c r="BM42" s="16"/>
      <c r="BN42" s="16"/>
      <c r="BO42" s="41"/>
      <c r="BP42" s="16"/>
      <c r="BQ42" s="16"/>
      <c r="BR42" s="16"/>
      <c r="BS42" s="127"/>
      <c r="BT42" s="128"/>
      <c r="BU42" s="55"/>
      <c r="BV42" s="55"/>
      <c r="BW42" s="55"/>
      <c r="BX42" s="59"/>
      <c r="BY42" s="66"/>
      <c r="BZ42" s="66"/>
      <c r="CA42" s="66"/>
      <c r="CB42" s="66"/>
      <c r="CC42" s="66"/>
    </row>
    <row r="43" spans="1:81" ht="15.75" thickBot="1">
      <c r="A43" s="56"/>
      <c r="B43" s="55"/>
      <c r="C43" s="55"/>
      <c r="D43" s="55"/>
      <c r="E43" s="55"/>
      <c r="F43" s="55"/>
      <c r="G43" s="55"/>
      <c r="H43" s="131"/>
      <c r="I43" s="55"/>
      <c r="J43" s="31"/>
      <c r="K43" s="131"/>
      <c r="L43" s="131"/>
      <c r="M43" s="17"/>
      <c r="N43" s="38"/>
      <c r="O43" s="16"/>
      <c r="P43" s="16"/>
      <c r="Q43" s="40"/>
      <c r="R43" s="138" t="s">
        <v>13</v>
      </c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39"/>
      <c r="AK43" s="38"/>
      <c r="AL43" s="16"/>
      <c r="AM43" s="16"/>
      <c r="AN43" s="40"/>
      <c r="AO43" s="17"/>
      <c r="AP43" s="149"/>
      <c r="AQ43" s="17"/>
      <c r="AR43" s="32"/>
      <c r="AS43" s="55"/>
      <c r="AT43" s="55"/>
      <c r="AU43" s="55"/>
      <c r="AV43" s="55"/>
      <c r="AW43" s="31"/>
      <c r="AX43" s="32"/>
      <c r="AY43" s="38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27"/>
      <c r="BT43" s="128"/>
      <c r="BU43" s="55"/>
      <c r="BV43" s="55"/>
      <c r="BW43" s="55"/>
      <c r="BX43" s="59"/>
      <c r="BY43" s="66"/>
      <c r="BZ43" s="66"/>
      <c r="CA43" s="66"/>
      <c r="CB43" s="66"/>
      <c r="CC43" s="66"/>
    </row>
    <row r="44" spans="1:81" ht="15.75" thickTop="1">
      <c r="A44" s="56"/>
      <c r="B44" s="55"/>
      <c r="C44" s="55"/>
      <c r="D44" s="55"/>
      <c r="E44" s="55"/>
      <c r="F44" s="55"/>
      <c r="G44" s="55"/>
      <c r="H44" s="131"/>
      <c r="I44" s="55"/>
      <c r="J44" s="31"/>
      <c r="K44" s="131"/>
      <c r="L44" s="131"/>
      <c r="M44" s="17"/>
      <c r="N44" s="38"/>
      <c r="O44" s="42"/>
      <c r="P44" s="42"/>
      <c r="Q44" s="40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38"/>
      <c r="AL44" s="42"/>
      <c r="AM44" s="42"/>
      <c r="AN44" s="40"/>
      <c r="AO44" s="17"/>
      <c r="AP44" s="149"/>
      <c r="AQ44" s="17"/>
      <c r="AR44" s="32"/>
      <c r="AS44" s="55"/>
      <c r="AT44" s="55"/>
      <c r="AU44" s="55"/>
      <c r="AV44" s="63"/>
      <c r="AW44" s="132"/>
      <c r="AX44" s="133"/>
      <c r="AY44" s="43"/>
      <c r="AZ44" s="16" t="s">
        <v>11</v>
      </c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27"/>
      <c r="BT44" s="128"/>
      <c r="BU44" s="55"/>
      <c r="BV44" s="55"/>
      <c r="BW44" s="55"/>
      <c r="BX44" s="59"/>
      <c r="BY44" s="66"/>
      <c r="BZ44" s="66"/>
      <c r="CA44" s="66"/>
      <c r="CB44" s="66"/>
      <c r="CC44" s="66"/>
    </row>
    <row r="45" spans="1:81" ht="14.45" customHeight="1">
      <c r="A45" s="56"/>
      <c r="B45" s="55"/>
      <c r="C45" s="55"/>
      <c r="D45" s="55"/>
      <c r="E45" s="55"/>
      <c r="F45" s="55"/>
      <c r="G45" s="55"/>
      <c r="H45" s="131"/>
      <c r="I45" s="55"/>
      <c r="J45" s="31"/>
      <c r="K45" s="131"/>
      <c r="L45" s="131"/>
      <c r="M45" s="17"/>
      <c r="N45" s="140">
        <f>+D16</f>
        <v>20</v>
      </c>
      <c r="O45" s="141"/>
      <c r="P45" s="141"/>
      <c r="Q45" s="142"/>
      <c r="R45" s="17"/>
      <c r="S45" s="17"/>
      <c r="T45" s="115" t="s">
        <v>17</v>
      </c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7"/>
      <c r="AJ45" s="17"/>
      <c r="AK45" s="140">
        <v>20</v>
      </c>
      <c r="AL45" s="141"/>
      <c r="AM45" s="141"/>
      <c r="AN45" s="142"/>
      <c r="AO45" s="17"/>
      <c r="AP45" s="149"/>
      <c r="AQ45" s="17"/>
      <c r="AR45" s="32"/>
      <c r="AS45" s="55"/>
      <c r="AT45" s="55"/>
      <c r="AU45" s="64"/>
      <c r="AV45" s="65"/>
      <c r="AW45" s="134"/>
      <c r="AX45" s="135"/>
      <c r="AY45" s="38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27"/>
      <c r="BT45" s="128"/>
      <c r="BU45" s="55"/>
      <c r="BV45" s="55"/>
      <c r="BW45" s="55"/>
      <c r="BX45" s="59"/>
      <c r="BY45" s="66"/>
      <c r="BZ45" s="66"/>
      <c r="CA45" s="66"/>
      <c r="CB45" s="66"/>
      <c r="CC45" s="66"/>
    </row>
    <row r="46" spans="1:81">
      <c r="A46" s="101"/>
      <c r="B46" s="55"/>
      <c r="C46" s="55"/>
      <c r="D46" s="55"/>
      <c r="E46" s="55"/>
      <c r="F46" s="55"/>
      <c r="G46" s="55"/>
      <c r="H46" s="131"/>
      <c r="I46" s="55"/>
      <c r="J46" s="31"/>
      <c r="K46" s="131"/>
      <c r="L46" s="131"/>
      <c r="M46" s="17"/>
      <c r="N46" s="140"/>
      <c r="O46" s="141"/>
      <c r="P46" s="141"/>
      <c r="Q46" s="142"/>
      <c r="R46" s="17"/>
      <c r="S46" s="150" t="s">
        <v>40</v>
      </c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7"/>
      <c r="AK46" s="140"/>
      <c r="AL46" s="141"/>
      <c r="AM46" s="141"/>
      <c r="AN46" s="142"/>
      <c r="AO46" s="17"/>
      <c r="AP46" s="149"/>
      <c r="AQ46" s="17"/>
      <c r="AR46" s="32"/>
      <c r="AS46" s="55"/>
      <c r="AT46" s="55"/>
      <c r="AU46" s="64"/>
      <c r="AV46" s="65"/>
      <c r="AW46" s="134"/>
      <c r="AX46" s="135"/>
      <c r="AY46" s="38"/>
      <c r="AZ46" s="16"/>
      <c r="BA46" s="16"/>
      <c r="BB46" s="141"/>
      <c r="BC46" s="141"/>
      <c r="BD46" s="141"/>
      <c r="BE46" s="141"/>
      <c r="BF46" s="141"/>
      <c r="BG46" s="105"/>
      <c r="BH46" s="105"/>
      <c r="BI46" s="141"/>
      <c r="BJ46" s="141"/>
      <c r="BK46" s="141"/>
      <c r="BL46" s="141"/>
      <c r="BM46" s="141"/>
      <c r="BN46" s="16"/>
      <c r="BO46" s="16"/>
      <c r="BP46" s="16"/>
      <c r="BQ46" s="16"/>
      <c r="BR46" s="16"/>
      <c r="BS46" s="127"/>
      <c r="BT46" s="128"/>
      <c r="BU46" s="55"/>
      <c r="BV46" s="55"/>
      <c r="BW46" s="55"/>
      <c r="BX46" s="59"/>
      <c r="BY46" s="66"/>
      <c r="BZ46" s="66"/>
      <c r="CA46" s="66"/>
      <c r="CB46" s="66"/>
      <c r="CC46" s="66"/>
    </row>
    <row r="47" spans="1:81">
      <c r="A47" s="56"/>
      <c r="B47" s="55"/>
      <c r="C47" s="55"/>
      <c r="D47" s="55"/>
      <c r="E47" s="55"/>
      <c r="F47" s="55"/>
      <c r="G47" s="55"/>
      <c r="H47" s="131"/>
      <c r="I47" s="55"/>
      <c r="J47" s="31"/>
      <c r="K47" s="131"/>
      <c r="L47" s="131"/>
      <c r="M47" s="17"/>
      <c r="N47" s="140"/>
      <c r="O47" s="141"/>
      <c r="P47" s="141"/>
      <c r="Q47" s="142"/>
      <c r="R47" s="17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7"/>
      <c r="AK47" s="140"/>
      <c r="AL47" s="141"/>
      <c r="AM47" s="141"/>
      <c r="AN47" s="142"/>
      <c r="AO47" s="17"/>
      <c r="AP47" s="149"/>
      <c r="AQ47" s="17"/>
      <c r="AR47" s="32"/>
      <c r="AS47" s="55"/>
      <c r="AT47" s="55"/>
      <c r="AU47" s="64"/>
      <c r="AV47" s="65"/>
      <c r="AW47" s="134"/>
      <c r="AX47" s="135"/>
      <c r="AY47" s="38"/>
      <c r="AZ47" s="16"/>
      <c r="BA47" s="16"/>
      <c r="BB47" s="141"/>
      <c r="BC47" s="141"/>
      <c r="BD47" s="141"/>
      <c r="BE47" s="141"/>
      <c r="BF47" s="141"/>
      <c r="BG47" s="105"/>
      <c r="BH47" s="105"/>
      <c r="BI47" s="141"/>
      <c r="BJ47" s="141"/>
      <c r="BK47" s="141"/>
      <c r="BL47" s="141"/>
      <c r="BM47" s="141"/>
      <c r="BN47" s="16"/>
      <c r="BO47" s="16"/>
      <c r="BP47" s="16"/>
      <c r="BQ47" s="16"/>
      <c r="BR47" s="16"/>
      <c r="BS47" s="127"/>
      <c r="BT47" s="128"/>
      <c r="BU47" s="55"/>
      <c r="BV47" s="55"/>
      <c r="BW47" s="55"/>
      <c r="BX47" s="59"/>
      <c r="BY47" s="66"/>
      <c r="BZ47" s="66"/>
      <c r="CA47" s="66"/>
      <c r="CB47" s="66"/>
      <c r="CC47" s="66"/>
    </row>
    <row r="48" spans="1:81">
      <c r="A48" s="56"/>
      <c r="B48" s="55"/>
      <c r="C48" s="55"/>
      <c r="D48" s="55"/>
      <c r="E48" s="55"/>
      <c r="F48" s="55"/>
      <c r="G48" s="55"/>
      <c r="H48" s="131"/>
      <c r="I48" s="55"/>
      <c r="J48" s="31"/>
      <c r="K48" s="131"/>
      <c r="L48" s="131"/>
      <c r="M48" s="17"/>
      <c r="N48" s="140"/>
      <c r="O48" s="141"/>
      <c r="P48" s="141"/>
      <c r="Q48" s="142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40"/>
      <c r="AL48" s="141"/>
      <c r="AM48" s="141"/>
      <c r="AN48" s="142"/>
      <c r="AO48" s="17"/>
      <c r="AP48" s="149"/>
      <c r="AQ48" s="17"/>
      <c r="AR48" s="32"/>
      <c r="AS48" s="55"/>
      <c r="AT48" s="55"/>
      <c r="AU48" s="64"/>
      <c r="AV48" s="65"/>
      <c r="AW48" s="134"/>
      <c r="AX48" s="135"/>
      <c r="AY48" s="38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27"/>
      <c r="BT48" s="128"/>
      <c r="BU48" s="55"/>
      <c r="BV48" s="55"/>
      <c r="BW48" s="55"/>
      <c r="BX48" s="59"/>
      <c r="BY48" s="66"/>
      <c r="BZ48" s="66"/>
      <c r="CA48" s="66"/>
      <c r="CB48" s="66"/>
      <c r="CC48" s="66"/>
    </row>
    <row r="49" spans="1:81" ht="15.75" thickBot="1">
      <c r="A49" s="56"/>
      <c r="B49" s="55"/>
      <c r="C49" s="55"/>
      <c r="D49" s="55"/>
      <c r="E49" s="55"/>
      <c r="F49" s="55"/>
      <c r="G49" s="55"/>
      <c r="H49" s="131"/>
      <c r="I49" s="55"/>
      <c r="J49" s="31"/>
      <c r="K49" s="131"/>
      <c r="L49" s="131"/>
      <c r="M49" s="17"/>
      <c r="N49" s="38"/>
      <c r="O49" s="42"/>
      <c r="P49" s="42"/>
      <c r="Q49" s="40"/>
      <c r="R49" s="138" t="str">
        <f>CONCATENATE(A13,C13,E14)</f>
        <v>Indvendig mål 320 mm</v>
      </c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39"/>
      <c r="AK49" s="38"/>
      <c r="AL49" s="42"/>
      <c r="AM49" s="42"/>
      <c r="AN49" s="40"/>
      <c r="AO49" s="17"/>
      <c r="AP49" s="149"/>
      <c r="AQ49" s="17"/>
      <c r="AR49" s="32"/>
      <c r="AS49" s="55"/>
      <c r="AT49" s="55"/>
      <c r="AU49" s="55"/>
      <c r="AV49" s="55"/>
      <c r="AW49" s="136"/>
      <c r="AX49" s="137"/>
      <c r="AY49" s="38"/>
      <c r="AZ49" s="16" t="s">
        <v>11</v>
      </c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27"/>
      <c r="BT49" s="128"/>
      <c r="BU49" s="55"/>
      <c r="BV49" s="55"/>
      <c r="BW49" s="55"/>
      <c r="BX49" s="59"/>
      <c r="BY49" s="66"/>
      <c r="BZ49" s="66"/>
      <c r="CA49" s="66"/>
      <c r="CB49" s="66"/>
      <c r="CC49" s="66"/>
    </row>
    <row r="50" spans="1:81" ht="15.75" thickTop="1">
      <c r="A50" s="56"/>
      <c r="B50" s="55"/>
      <c r="C50" s="55"/>
      <c r="D50" s="55"/>
      <c r="E50" s="55"/>
      <c r="F50" s="55"/>
      <c r="G50" s="55"/>
      <c r="H50" s="131"/>
      <c r="I50" s="55"/>
      <c r="J50" s="31"/>
      <c r="K50" s="131"/>
      <c r="L50" s="131"/>
      <c r="M50" s="17"/>
      <c r="N50" s="38"/>
      <c r="O50" s="16"/>
      <c r="P50" s="16"/>
      <c r="Q50" s="40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44"/>
      <c r="AC50" s="44"/>
      <c r="AD50" s="44"/>
      <c r="AE50" s="44"/>
      <c r="AF50" s="44"/>
      <c r="AG50" s="17"/>
      <c r="AH50" s="17"/>
      <c r="AI50" s="17"/>
      <c r="AJ50" s="17"/>
      <c r="AK50" s="38"/>
      <c r="AL50" s="16"/>
      <c r="AM50" s="16"/>
      <c r="AN50" s="40"/>
      <c r="AO50" s="17"/>
      <c r="AP50" s="149"/>
      <c r="AQ50" s="17"/>
      <c r="AR50" s="32"/>
      <c r="AS50" s="55"/>
      <c r="AT50" s="55"/>
      <c r="AU50" s="55"/>
      <c r="AV50" s="63"/>
      <c r="AW50" s="45"/>
      <c r="AX50" s="46"/>
      <c r="AY50" s="43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27"/>
      <c r="BT50" s="128"/>
      <c r="BU50" s="55"/>
      <c r="BV50" s="55"/>
      <c r="BW50" s="55"/>
      <c r="BX50" s="59"/>
      <c r="BY50" s="66"/>
      <c r="BZ50" s="66"/>
      <c r="CA50" s="66"/>
      <c r="CB50" s="66"/>
      <c r="CC50" s="66"/>
    </row>
    <row r="51" spans="1:81" ht="15.75" thickBot="1">
      <c r="A51" s="56"/>
      <c r="B51" s="55"/>
      <c r="C51" s="55"/>
      <c r="D51" s="55"/>
      <c r="E51" s="55"/>
      <c r="F51" s="55"/>
      <c r="G51" s="55"/>
      <c r="H51" s="131"/>
      <c r="I51" s="55"/>
      <c r="J51" s="31"/>
      <c r="K51" s="131"/>
      <c r="L51" s="131"/>
      <c r="M51" s="17"/>
      <c r="N51" s="38"/>
      <c r="O51" s="16"/>
      <c r="P51" s="41"/>
      <c r="Q51" s="40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38"/>
      <c r="AL51" s="16"/>
      <c r="AM51" s="41"/>
      <c r="AN51" s="40"/>
      <c r="AO51" s="17"/>
      <c r="AP51" s="149"/>
      <c r="AQ51" s="17"/>
      <c r="AR51" s="32"/>
      <c r="AS51" s="55"/>
      <c r="AT51" s="55"/>
      <c r="AU51" s="55"/>
      <c r="AV51" s="55"/>
      <c r="AW51" s="31"/>
      <c r="AX51" s="32"/>
      <c r="AY51" s="16"/>
      <c r="AZ51" s="16"/>
      <c r="BA51" s="16"/>
      <c r="BB51" s="16"/>
      <c r="BC51" s="41"/>
      <c r="BD51" s="16"/>
      <c r="BE51" s="16"/>
      <c r="BF51" s="16"/>
      <c r="BG51" s="41"/>
      <c r="BH51" s="16"/>
      <c r="BI51" s="16"/>
      <c r="BJ51" s="16"/>
      <c r="BK51" s="41"/>
      <c r="BL51" s="16"/>
      <c r="BM51" s="16"/>
      <c r="BN51" s="16"/>
      <c r="BO51" s="41"/>
      <c r="BP51" s="16"/>
      <c r="BQ51" s="16"/>
      <c r="BR51" s="16"/>
      <c r="BS51" s="127"/>
      <c r="BT51" s="128"/>
      <c r="BU51" s="55"/>
      <c r="BV51" s="55"/>
      <c r="BW51" s="55"/>
      <c r="BX51" s="59"/>
      <c r="BY51" s="66"/>
      <c r="BZ51" s="66"/>
      <c r="CA51" s="66"/>
      <c r="CB51" s="66"/>
      <c r="CC51" s="66"/>
    </row>
    <row r="52" spans="1:81">
      <c r="A52" s="56"/>
      <c r="B52" s="55"/>
      <c r="C52" s="55"/>
      <c r="D52" s="55"/>
      <c r="E52" s="55"/>
      <c r="F52" s="55"/>
      <c r="G52" s="55"/>
      <c r="H52" s="131"/>
      <c r="I52" s="55"/>
      <c r="J52" s="31"/>
      <c r="K52" s="131"/>
      <c r="L52" s="131"/>
      <c r="M52" s="17"/>
      <c r="N52" s="47"/>
      <c r="O52" s="34"/>
      <c r="P52" s="9"/>
      <c r="Q52" s="48"/>
      <c r="R52" s="116" t="str">
        <f>CONCATENATE(E15,C15,E14)</f>
        <v>Front 360 mm</v>
      </c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48"/>
      <c r="AL52" s="34"/>
      <c r="AM52" s="48"/>
      <c r="AN52" s="49"/>
      <c r="AO52" s="75"/>
      <c r="AP52" s="121">
        <f>+D15</f>
        <v>8</v>
      </c>
      <c r="AQ52" s="17"/>
      <c r="AR52" s="32"/>
      <c r="AS52" s="55"/>
      <c r="AT52" s="55"/>
      <c r="AU52" s="55"/>
      <c r="AV52" s="55"/>
      <c r="AW52" s="31"/>
      <c r="AX52" s="17"/>
      <c r="AY52" s="8"/>
      <c r="AZ52" s="9"/>
      <c r="BA52" s="9"/>
      <c r="BB52" s="9"/>
      <c r="BC52" s="72"/>
      <c r="BD52" s="9"/>
      <c r="BE52" s="9"/>
      <c r="BF52" s="9"/>
      <c r="BG52" s="72"/>
      <c r="BH52" s="9"/>
      <c r="BI52" s="9"/>
      <c r="BJ52" s="9"/>
      <c r="BK52" s="72"/>
      <c r="BL52" s="9"/>
      <c r="BM52" s="9"/>
      <c r="BN52" s="9"/>
      <c r="BO52" s="72"/>
      <c r="BP52" s="9"/>
      <c r="BQ52" s="9"/>
      <c r="BR52" s="9"/>
      <c r="BS52" s="127"/>
      <c r="BT52" s="128"/>
      <c r="BU52" s="55"/>
      <c r="BV52" s="55"/>
      <c r="BW52" s="55"/>
      <c r="BX52" s="59"/>
      <c r="BY52" s="66"/>
      <c r="BZ52" s="66"/>
      <c r="CA52" s="66"/>
      <c r="CB52" s="66"/>
      <c r="CC52" s="66"/>
    </row>
    <row r="53" spans="1:81" ht="15.75" thickBot="1">
      <c r="A53" s="56"/>
      <c r="B53" s="55"/>
      <c r="C53" s="55"/>
      <c r="D53" s="55"/>
      <c r="E53" s="55"/>
      <c r="F53" s="55"/>
      <c r="G53" s="55"/>
      <c r="H53" s="131"/>
      <c r="I53" s="55"/>
      <c r="J53" s="31"/>
      <c r="K53" s="104"/>
      <c r="L53" s="104"/>
      <c r="M53" s="17"/>
      <c r="N53" s="50"/>
      <c r="O53" s="35"/>
      <c r="P53" s="36"/>
      <c r="Q53" s="36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51"/>
      <c r="AL53" s="35"/>
      <c r="AM53" s="51"/>
      <c r="AN53" s="52"/>
      <c r="AO53" s="75"/>
      <c r="AP53" s="121"/>
      <c r="AQ53" s="17"/>
      <c r="AR53" s="32"/>
      <c r="AS53" s="55"/>
      <c r="AT53" s="55"/>
      <c r="AU53" s="55"/>
      <c r="AV53" s="55"/>
      <c r="AW53" s="31"/>
      <c r="AX53" s="17"/>
      <c r="AY53" s="18"/>
      <c r="AZ53" s="19"/>
      <c r="BA53" s="19"/>
      <c r="BB53" s="19"/>
      <c r="BC53" s="20"/>
      <c r="BD53" s="19"/>
      <c r="BE53" s="19"/>
      <c r="BF53" s="19"/>
      <c r="BG53" s="20"/>
      <c r="BH53" s="19"/>
      <c r="BI53" s="19"/>
      <c r="BJ53" s="19"/>
      <c r="BK53" s="20"/>
      <c r="BL53" s="19"/>
      <c r="BM53" s="19"/>
      <c r="BN53" s="19"/>
      <c r="BO53" s="20"/>
      <c r="BP53" s="19"/>
      <c r="BQ53" s="19"/>
      <c r="BR53" s="19"/>
      <c r="BS53" s="129"/>
      <c r="BT53" s="130"/>
      <c r="BU53" s="55"/>
      <c r="BV53" s="55"/>
      <c r="BW53" s="55"/>
      <c r="BX53" s="59"/>
      <c r="BY53" s="66"/>
      <c r="BZ53" s="66"/>
      <c r="CA53" s="66"/>
      <c r="CB53" s="66"/>
      <c r="CC53" s="66"/>
    </row>
    <row r="54" spans="1:81">
      <c r="A54" s="56"/>
      <c r="B54" s="55"/>
      <c r="C54" s="55"/>
      <c r="D54" s="55"/>
      <c r="E54" s="55"/>
      <c r="F54" s="55"/>
      <c r="G54" s="55"/>
      <c r="H54" s="131"/>
      <c r="I54" s="55"/>
      <c r="J54" s="31"/>
      <c r="K54" s="17"/>
      <c r="L54" s="17"/>
      <c r="M54" s="17"/>
      <c r="N54" s="17"/>
      <c r="O54" s="17"/>
      <c r="P54" s="53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53"/>
      <c r="AN54" s="17"/>
      <c r="AO54" s="17"/>
      <c r="AP54" s="17"/>
      <c r="AQ54" s="17"/>
      <c r="AR54" s="32"/>
      <c r="AS54" s="55"/>
      <c r="AT54" s="55"/>
      <c r="AU54" s="55"/>
      <c r="AV54" s="55"/>
      <c r="AW54" s="31"/>
      <c r="AX54" s="32"/>
      <c r="AY54" s="56"/>
      <c r="AZ54" s="55"/>
      <c r="BA54" s="55"/>
      <c r="BB54" s="55"/>
      <c r="BC54" s="60"/>
      <c r="BD54" s="55"/>
      <c r="BE54" s="55"/>
      <c r="BF54" s="55"/>
      <c r="BG54" s="60"/>
      <c r="BH54" s="55"/>
      <c r="BI54" s="55"/>
      <c r="BJ54" s="55"/>
      <c r="BK54" s="60"/>
      <c r="BL54" s="55"/>
      <c r="BM54" s="55"/>
      <c r="BN54" s="55"/>
      <c r="BO54" s="60"/>
      <c r="BP54" s="55"/>
      <c r="BQ54" s="55"/>
      <c r="BR54" s="55"/>
      <c r="BS54" s="55"/>
      <c r="BT54" s="55"/>
      <c r="BU54" s="55"/>
      <c r="BV54" s="55"/>
      <c r="BW54" s="55"/>
      <c r="BX54" s="59"/>
      <c r="BY54" s="66"/>
      <c r="BZ54" s="66"/>
      <c r="CA54" s="66"/>
      <c r="CB54" s="66"/>
      <c r="CC54" s="66"/>
    </row>
    <row r="55" spans="1:81">
      <c r="A55" s="56"/>
      <c r="B55" s="55"/>
      <c r="C55" s="55"/>
      <c r="D55" s="55"/>
      <c r="E55" s="55"/>
      <c r="F55" s="55"/>
      <c r="G55" s="55"/>
      <c r="H55" s="131"/>
      <c r="I55" s="55"/>
      <c r="J55" s="31"/>
      <c r="K55" s="17"/>
      <c r="L55" s="17"/>
      <c r="M55" s="17"/>
      <c r="N55" s="17"/>
      <c r="O55" s="17" t="s">
        <v>26</v>
      </c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44"/>
      <c r="AC55" s="44"/>
      <c r="AD55" s="44"/>
      <c r="AE55" s="44"/>
      <c r="AF55" s="44"/>
      <c r="AG55" s="17"/>
      <c r="AH55" s="17"/>
      <c r="AI55" s="17"/>
      <c r="AJ55" s="17"/>
      <c r="AK55" s="17" t="s">
        <v>26</v>
      </c>
      <c r="AL55" s="17"/>
      <c r="AM55" s="17"/>
      <c r="AN55" s="17"/>
      <c r="AO55" s="17"/>
      <c r="AP55" s="17"/>
      <c r="AQ55" s="17"/>
      <c r="AR55" s="32"/>
      <c r="AS55" s="55"/>
      <c r="AT55" s="55"/>
      <c r="AU55" s="55"/>
      <c r="AV55" s="55"/>
      <c r="AW55" s="31"/>
      <c r="AX55" s="32"/>
      <c r="AY55" s="55"/>
      <c r="AZ55" s="55"/>
      <c r="BA55" s="55" t="s">
        <v>26</v>
      </c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9"/>
      <c r="BY55" s="66"/>
      <c r="BZ55" s="66"/>
      <c r="CA55" s="66"/>
      <c r="CB55" s="66"/>
      <c r="CC55" s="66"/>
    </row>
    <row r="56" spans="1:81" ht="15.75" thickBot="1">
      <c r="A56" s="163" t="s">
        <v>65</v>
      </c>
      <c r="B56" s="164"/>
      <c r="C56" s="164"/>
      <c r="D56" s="164"/>
      <c r="E56" s="164"/>
      <c r="F56" s="164"/>
      <c r="G56" s="55"/>
      <c r="H56" s="131"/>
      <c r="I56" s="55"/>
      <c r="J56" s="27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30"/>
      <c r="AS56" s="55"/>
      <c r="AT56" s="55"/>
      <c r="AU56" s="55"/>
      <c r="AV56" s="55"/>
      <c r="AW56" s="27"/>
      <c r="AX56" s="30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9"/>
      <c r="BY56" s="66"/>
      <c r="BZ56" s="66"/>
      <c r="CA56" s="66"/>
      <c r="CB56" s="66"/>
      <c r="CC56" s="66"/>
    </row>
    <row r="57" spans="1:81">
      <c r="A57" s="102" t="s">
        <v>38</v>
      </c>
      <c r="B57" s="103"/>
      <c r="C57" s="64" t="s">
        <v>66</v>
      </c>
      <c r="D57" s="103" t="s">
        <v>64</v>
      </c>
      <c r="E57" s="64"/>
      <c r="F57" s="64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9"/>
      <c r="BY57" s="66"/>
      <c r="BZ57" s="66"/>
      <c r="CA57" s="66"/>
      <c r="CB57" s="66"/>
      <c r="CC57" s="66"/>
    </row>
    <row r="58" spans="1:81">
      <c r="A58" s="54" t="s">
        <v>42</v>
      </c>
      <c r="B58" s="73"/>
      <c r="C58" s="55"/>
      <c r="D58" s="73" t="s">
        <v>48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9"/>
      <c r="BY58" s="66"/>
      <c r="BZ58" s="66"/>
      <c r="CA58" s="66"/>
      <c r="CB58" s="66"/>
      <c r="CC58" s="66"/>
    </row>
    <row r="59" spans="1:81" ht="15.75" thickBot="1">
      <c r="A59" s="172" t="s">
        <v>92</v>
      </c>
      <c r="B59" s="87"/>
      <c r="C59" s="87"/>
      <c r="D59" s="87"/>
      <c r="E59" s="87"/>
      <c r="F59" s="87"/>
      <c r="G59" s="57"/>
      <c r="H59" s="57"/>
      <c r="I59" s="57"/>
      <c r="J59" s="57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143" t="s">
        <v>22</v>
      </c>
      <c r="BS59" s="143"/>
      <c r="BT59" s="143"/>
      <c r="BU59" s="143"/>
      <c r="BV59" s="143"/>
      <c r="BW59" s="143"/>
      <c r="BX59" s="144"/>
      <c r="BY59" s="66"/>
      <c r="BZ59" s="66"/>
      <c r="CA59" s="66"/>
      <c r="CB59" s="66"/>
      <c r="CC59" s="66"/>
    </row>
    <row r="60" spans="1:8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</row>
    <row r="61" spans="1:8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</row>
    <row r="62" spans="1:8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</row>
    <row r="63" spans="1:8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</row>
    <row r="64" spans="1:81">
      <c r="A64" s="106" t="s">
        <v>22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110" t="s">
        <v>96</v>
      </c>
      <c r="BX64" s="110"/>
      <c r="BY64" s="110"/>
      <c r="BZ64" s="110"/>
      <c r="CA64" s="110"/>
      <c r="CB64" s="110"/>
      <c r="CC64" s="110"/>
    </row>
  </sheetData>
  <mergeCells count="62">
    <mergeCell ref="A56:F56"/>
    <mergeCell ref="A26:F26"/>
    <mergeCell ref="A27:F27"/>
    <mergeCell ref="R49:AJ49"/>
    <mergeCell ref="H30:H31"/>
    <mergeCell ref="A1:F1"/>
    <mergeCell ref="N1:AM1"/>
    <mergeCell ref="T30:AH31"/>
    <mergeCell ref="T45:AH45"/>
    <mergeCell ref="J35:AR35"/>
    <mergeCell ref="A25:E25"/>
    <mergeCell ref="R8:AI8"/>
    <mergeCell ref="R6:AI6"/>
    <mergeCell ref="R10:AI10"/>
    <mergeCell ref="A19:E19"/>
    <mergeCell ref="R4:AI4"/>
    <mergeCell ref="R5:AI5"/>
    <mergeCell ref="AR18:AS19"/>
    <mergeCell ref="A20:E20"/>
    <mergeCell ref="A21:E21"/>
    <mergeCell ref="A22:E22"/>
    <mergeCell ref="H37:H56"/>
    <mergeCell ref="AW44:AX49"/>
    <mergeCell ref="R43:AJ43"/>
    <mergeCell ref="N45:Q48"/>
    <mergeCell ref="BR59:BX59"/>
    <mergeCell ref="BI46:BM47"/>
    <mergeCell ref="AP52:AP53"/>
    <mergeCell ref="BB46:BF47"/>
    <mergeCell ref="AK45:AN48"/>
    <mergeCell ref="K41:L52"/>
    <mergeCell ref="AP42:AP51"/>
    <mergeCell ref="AP40:AP41"/>
    <mergeCell ref="R52:AJ53"/>
    <mergeCell ref="S46:AI47"/>
    <mergeCell ref="A32:F32"/>
    <mergeCell ref="K4:L5"/>
    <mergeCell ref="J18:L19"/>
    <mergeCell ref="R25:AI25"/>
    <mergeCell ref="R20:AI20"/>
    <mergeCell ref="A31:F31"/>
    <mergeCell ref="A28:F28"/>
    <mergeCell ref="A29:F29"/>
    <mergeCell ref="A30:F30"/>
    <mergeCell ref="R15:AI15"/>
    <mergeCell ref="A23:E23"/>
    <mergeCell ref="A24:E24"/>
    <mergeCell ref="R7:AI7"/>
    <mergeCell ref="N3:AG3"/>
    <mergeCell ref="AI3:AM3"/>
    <mergeCell ref="U38:AG38"/>
    <mergeCell ref="R40:AJ41"/>
    <mergeCell ref="AV24:BU24"/>
    <mergeCell ref="AV25:BU25"/>
    <mergeCell ref="AV26:BU26"/>
    <mergeCell ref="AV27:BU27"/>
    <mergeCell ref="BW64:CC64"/>
    <mergeCell ref="BS40:BT53"/>
    <mergeCell ref="AY35:BR35"/>
    <mergeCell ref="AW35:AX35"/>
    <mergeCell ref="AW33:BT33"/>
    <mergeCell ref="BS35:BT35"/>
  </mergeCells>
  <hyperlinks>
    <hyperlink ref="A2" r:id="rId1"/>
    <hyperlink ref="A57" r:id="rId2"/>
    <hyperlink ref="A58" r:id="rId3"/>
    <hyperlink ref="AU17" r:id="rId4"/>
    <hyperlink ref="D58" r:id="rId5"/>
    <hyperlink ref="D57" r:id="rId6"/>
    <hyperlink ref="AU7" r:id="rId7"/>
    <hyperlink ref="A59" r:id="rId8"/>
    <hyperlink ref="AV26" r:id="rId9"/>
  </hyperlinks>
  <pageMargins left="0.70866141732283472" right="0.70866141732283472" top="0.74803149606299213" bottom="0.74803149606299213" header="0.31496062992125984" footer="0.31496062992125984"/>
  <pageSetup paperSize="9" scale="50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Ætsetank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cp:lastPrinted>2011-11-09T11:55:07Z</cp:lastPrinted>
  <dcterms:created xsi:type="dcterms:W3CDTF">2011-11-08T15:28:06Z</dcterms:created>
  <dcterms:modified xsi:type="dcterms:W3CDTF">2018-09-20T07:38:52Z</dcterms:modified>
</cp:coreProperties>
</file>